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tabRatio="500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>VINGA</author>
  </authors>
  <commentList>
    <comment ref="C299" authorId="0">
      <text>
        <r>
          <rPr>
            <b/>
            <sz val="9"/>
            <rFont val="Tahoma"/>
            <charset val="204"/>
          </rPr>
          <t>VINGA: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<sst xmlns="http://schemas.openxmlformats.org/spreadsheetml/2006/main" count="2846" uniqueCount="1911">
  <si>
    <t>Інформація про закупівлю товарів, робіт та послуг по  Краматорській міській раді</t>
  </si>
  <si>
    <r>
      <rPr>
        <i/>
        <sz val="12"/>
        <color rgb="FF000000"/>
        <rFont val="Times New Roman"/>
        <charset val="204"/>
      </rPr>
      <t>(</t>
    </r>
    <r>
      <rPr>
        <i/>
        <sz val="10"/>
        <color rgb="FF000000"/>
        <rFont val="Times New Roman"/>
        <charset val="204"/>
      </rPr>
      <t>місту, району, об'єднаній територіальній громаді, структурному підрозділу облдержадміністрації)</t>
    </r>
  </si>
  <si>
    <t>за СІЧЕНЬ  2022(вказати період) загальний</t>
  </si>
  <si>
    <t>№ п/п</t>
  </si>
  <si>
    <t>Замовник (повна назва, код ЄДРПОУ)</t>
  </si>
  <si>
    <t>Дата оголошення,             ID ідентифікатор, статус закупівлі</t>
  </si>
  <si>
    <t>Предмет закупівлі (назва, ДКПП, CPV-код)</t>
  </si>
  <si>
    <t>Оголошений бюджет закупівлі, тис. грн.</t>
  </si>
  <si>
    <t>Дата та номер укладання договору про закупівлю</t>
  </si>
  <si>
    <t>Постачальник (повна назва, код ЄДРПОУ або номер облікової картки)</t>
  </si>
  <si>
    <t>Вартість договору про закупівлю,  тис. грн.</t>
  </si>
  <si>
    <t>Загальна кількість (одиниць)</t>
  </si>
  <si>
    <t xml:space="preserve">Примітка </t>
  </si>
  <si>
    <t>Всього</t>
  </si>
  <si>
    <t>х</t>
  </si>
  <si>
    <t>у тому числі по замовникам:</t>
  </si>
  <si>
    <t>Управління освіти Краматорської міської ради
02142885</t>
  </si>
  <si>
    <t>UA-2022-01-04-000417-c              Завершена</t>
  </si>
  <si>
    <t>«Заправки та приправи» код по ДК 021:2015 – 15870000-7 (сіль йодована, сода харчова)</t>
  </si>
  <si>
    <t>№ 30-40 від 04.01.2022</t>
  </si>
  <si>
    <t>ФОП ФАНДЄЄВА ОЛЕНА ДМИТРІВНА, код 3123915482</t>
  </si>
  <si>
    <t>UA-2022-01-05-002861-c                 Закупівля не відбулась</t>
  </si>
  <si>
    <t>«Оброблені фрукти та овочі» код по ДК 021:2015 – 15330000 – 0 (зелений горошок заморожений)</t>
  </si>
  <si>
    <t>-</t>
  </si>
  <si>
    <t>UA-2022-01-10-002669-c              Прийом пропозицій</t>
  </si>
  <si>
    <t>«Електрична енергія» код по ДК 021:2015 – 09310000-5 (електрична енергія)</t>
  </si>
  <si>
    <t>UA-2022-01-12-004152-a              Завершена</t>
  </si>
  <si>
    <t>"Послуги з техничного обслуговування ліфтів" код ДК 021:2015 - 50750000-7 (послуги з технічного обслуговування ліфтів)</t>
  </si>
  <si>
    <t>№ D3013MO76 від 12.01.2022</t>
  </si>
  <si>
    <t>ПРИВАТНЕ АКЦІОНЕРНЕ ТОВАРИСТВО "ОТІС", код 14357579</t>
  </si>
  <si>
    <t>UA-2022-01-14-000204-a                Завершена</t>
  </si>
  <si>
    <t>«Розподіл електричної енергії» код ДК 021:2015 – 65310000-9- (послуга з розподілу електричної енергії)</t>
  </si>
  <si>
    <t>№ 7448 від 14.01.2022</t>
  </si>
  <si>
    <t>АКЦІОНЕРНЕ ТОВАРИСТВО "ДТЕК ДОНЕЦЬКІ ЕЛЕКТРОМЕРЕЖІ", код 00131268</t>
  </si>
  <si>
    <t>UA-2022-01-14-000872-a                Завершена</t>
  </si>
  <si>
    <t>«Розподіл електричної енергії» код ДК 021:2015 – 65310000-9 – (розподіл електричної енергії)</t>
  </si>
  <si>
    <t>№309, 2074, 2075, 2076, 2077, 2078, 2666 від 25.01.2022</t>
  </si>
  <si>
    <t>UA-2022-01-14-001608-a               Завершена</t>
  </si>
  <si>
    <t>«Пара, гаряча вода та пов’язана продукція» код ДК 021:2015 – 09320000-8 - (постачання теплової енергії: ЗОШ№1,10,11,16,20,21,23,30,НВК№32, ДНЗ№5,37,96,97,групи централізованого забезпечення)</t>
  </si>
  <si>
    <t>№7-10-14 від 25.01.2022</t>
  </si>
  <si>
    <t>КОМУНАЛЬНЕ ВИРОБНИЧЕ ПІДПРИЄМСТВО "КРАМАТОРСЬКА ТЕПЛОМЕРЕЖА" КРАМАТОРСЬКОЇ МІСЬКОЇ РАДИ, код 00131133</t>
  </si>
  <si>
    <t>UA-2022-01-14-002236-a               Завершена</t>
  </si>
  <si>
    <t>«Пара, гаряча вода та пов’язана продукція» код ДК 021:2015 – 09320000-8 - (постачання теплової енергії:ЗОШ№5,12,15,19,22,24,25,35,КУГ,ДНЗ№2,39,47,49,51корп1,51корп2,53,68,68пральня,72,89,89госп.блок,школа- інтернат№3,ЦПР,управління освіти Краматорської міської ради(вул.Катеринича,26))</t>
  </si>
  <si>
    <t>№2295 від 25.01.2022</t>
  </si>
  <si>
    <t>ТОВАРИСТВО З ОБМЕЖЕНОЮ ВІДПОВІДАЛЬНІСТЮ "КРАМАТОРСЬКТЕПЛОЕНЕРГО", код 34657789</t>
  </si>
  <si>
    <t>«Пара, гаряча вода та пов’язана продукція» код ДК 021:2015 – 09320000-8 - (ЗОШ№8,9 ДНЗ№84,88,88басейн)</t>
  </si>
  <si>
    <t>№2294 від 25.01.2022</t>
  </si>
  <si>
    <t>«Пара, гаряча вода та пов’язана продукція» код ДК 021:2015 – 09320000-8 - (постачання теплової енергії: ДНЗ№34,48,56,60,69,82)</t>
  </si>
  <si>
    <t>№2293 від 25.01.2022</t>
  </si>
  <si>
    <t>UA-2022-01-14-004836-a                  Прийом пропозицій</t>
  </si>
  <si>
    <t>«Охоронні послуги» код ДК 021:2015 – 79710000-4 (послуги з охорони майна та обслуговування сигналізації закладів управління освіти)</t>
  </si>
  <si>
    <t xml:space="preserve">UA-2022-01-14-005788-a              Прийом пропозицій         </t>
  </si>
  <si>
    <t>«Послуги провайдерів» код ДК 021:2015 – 72410000-7 (послуга з доступу до мережі Інтернет для закладів управління освіти м. Краматорськ)</t>
  </si>
  <si>
    <t>UA-2022-01-14-006479-a                 Завершена</t>
  </si>
  <si>
    <t>«Пара, гаряча вода та пов’язана продукція» код ДК 021:2015 – 09320000-8 - (постачання теплової енергії: ЗОШ № 2, 3, 4, 6, 17, 18, 26, 31, 33, ДНЗ № 6, 8, 9, 11, 64, 67, 71, 80, 87, 91, 92, станція юних техніків, нежитлова будівля по вул.К.Білокур 1а)</t>
  </si>
  <si>
    <t>№31 від 25.01.2022</t>
  </si>
  <si>
    <t xml:space="preserve">ОБЛАСНЕ КОМУНАЛЬНЕ ПІДПРИЄМСТВО "ДОНЕЦЬКТЕПЛОКОМУНЕНЕРГО", код </t>
  </si>
  <si>
    <t>UA-2022-01-17-001242-a               Завершена</t>
  </si>
  <si>
    <t>«Розподіл газу» Код по ДК 021:2015 – 65210000-8 (послуги з розподілу природного газу)</t>
  </si>
  <si>
    <t>Додаткова угода №1 до договору №06-76 від 14.01.2022</t>
  </si>
  <si>
    <t>КРАМАТОРСЬКЕ УПРАВЛІННЯ ПО ГАЗОПОСТАЧАННЮ ТА ГАЗИФІКАЦІЇ (Філія АТ "Донецькоблгаз"), код 24805642</t>
  </si>
  <si>
    <t>UA-2022-01-18-010092-a                Прийом пропозицій</t>
  </si>
  <si>
    <t>«Овочі, фрукти та горіхи» код по ДК 021:2015 – 03220000 - 9 (капуста, капуста молода, цибуля ріпчаста, цибуля ріпчаста молода, буряк, буряк молодий, морква, морква молода, гарбуз)</t>
  </si>
  <si>
    <t>UA-2022-01-18-010244-a               Підготовка договору</t>
  </si>
  <si>
    <t>«Молочні продукти різні» код по ДК 021:2015 – 15550000 – 8 (сметана)</t>
  </si>
  <si>
    <t>UA-2022-01-18-010312-a                  Підготовка договору</t>
  </si>
  <si>
    <t>«Молоко та вершки» код по ДК 021:2015 – 15510000 – 6 (молоко, жирністю 3,2%)</t>
  </si>
  <si>
    <t>UA-2022-01-18-010370-a                 Прийом пропозицій</t>
  </si>
  <si>
    <t>«Послуги з ремонту і технічного обслуговування електричного і механічного устаткування будівель» код ДК 021:2015 – 50710000-5 (послуги з експлуатаційного обслуговування та дрібного ремонту будівель закладів управління освіти м. Краматорськ)</t>
  </si>
  <si>
    <t>UA-2022-01-18-010377-a                   Підготовка договору</t>
  </si>
  <si>
    <t>«Вершкове масло» код по ДК 021:2015 – 15530000 – 2 (масло вершкове)</t>
  </si>
  <si>
    <t>UA-2022-01-19-011213-a                   Прийом пропозицій</t>
  </si>
  <si>
    <t>«Сирні продукти» код по ДК 021:2015 – 15540000-5 (лот 1 – сир твердий, лот 2 – сир кисломолочний)</t>
  </si>
  <si>
    <t>UA-2022-01-21-012502-b               Прийом пропозицій</t>
  </si>
  <si>
    <t>«Послуги з професійної підготовки у сфері підвищення кваліфікації» код ДК 021:2015 – 80570000-0 (послуга з підвищення кваліфікації педагогічних працівників)</t>
  </si>
  <si>
    <t>UA-2022-01-24-012909-b                Підготовка договору</t>
  </si>
  <si>
    <t>UA-2022-01-28-008169-b                Підготовка договору</t>
  </si>
  <si>
    <t>«Розподіл електричної енергії» код ДК 021:2015 – 65310000-9 – (послуги із забезпечення перетікань реактивної електричної енергії)</t>
  </si>
  <si>
    <t>UA-2022-01-28-008496-b              Завершена</t>
  </si>
  <si>
    <t>«Послуги з ремонту і технічного обслуговування персональних комп’ютерів» код по ДК 021:2015 – 50320000-4 (послуги з поточного ремонту та сервісного обслуговування офісної техніки)</t>
  </si>
  <si>
    <t>№ 40-3 від 28.01.2022</t>
  </si>
  <si>
    <t>ФОП БУТ НАТАЛІЯ МИХАЙЛІВНА, код 3102402386</t>
  </si>
  <si>
    <t>UA-2022-01-28-008749-b                    Завершена</t>
  </si>
  <si>
    <t>«Послуги із санітарно-гігієнічної обробки приміщень» код по ДК 021:2015-90920000-2 (профілактичні дератизаційні роботи в приміщеннях закладів управління освіти Краматорської міської ради)</t>
  </si>
  <si>
    <t>№ 40-4 від 28.01.2022</t>
  </si>
  <si>
    <t>ПРИВАТНЕ ПІДПРИЄМСТВО "ФРОСТ КО", код 24418187</t>
  </si>
  <si>
    <t>Управління праці та соціального захисту населення Краматорської міської ради,ЄДРПОУ 25953617</t>
  </si>
  <si>
    <t>20.12.2021,UA-2021-12-20-000181-a - завершена</t>
  </si>
  <si>
    <t>Пара, гаряча вода та пов’язана продукція (послуги з централізованого постачання теплової енергії та гарячої води) (CPV: 09320000-8 — Пара, гаряча вода та пов’язана продукція)</t>
  </si>
  <si>
    <t>453,178</t>
  </si>
  <si>
    <t xml:space="preserve">Лот 1 - 12.01.2022 №49; </t>
  </si>
  <si>
    <t xml:space="preserve"> ЛОТ 1-  ОКП "Донецьктеплокомуненерго" ЄДРПОУ 05540936; </t>
  </si>
  <si>
    <t>148,67</t>
  </si>
  <si>
    <t>2</t>
  </si>
  <si>
    <t>82,43</t>
  </si>
  <si>
    <t>Лот 2 - 14.01.2022 № 2289;</t>
  </si>
  <si>
    <t>ЛОТ 2 - ТОВ "Краматорськтеплоенерго" ЄДРПОУ 34657789</t>
  </si>
  <si>
    <t>24,42</t>
  </si>
  <si>
    <t xml:space="preserve">28.12.2021,UA-2021-12-28-002642-a  - завершена </t>
  </si>
  <si>
    <t>Електрична енергія (ДК 021:2015:09310000-5: Електрична енергія)</t>
  </si>
  <si>
    <t>350,38</t>
  </si>
  <si>
    <t>13.01.2022 №535</t>
  </si>
  <si>
    <t>ТОВ "Донецькі енергетичні послуги" ЄДРПОУ 42086719</t>
  </si>
  <si>
    <t>13.01.2022,UA-2022-01-13-002619-c - опублікрвано намір укласти договір</t>
  </si>
  <si>
    <t>Поштові послуги з виплати та доставки соціальних допомог, у т. ч допомог, пільг та житлових субсидій (ДК 021:2015:64110000-0: Поштові послуги)</t>
  </si>
  <si>
    <t>1</t>
  </si>
  <si>
    <t>12.01.2022,UA-2022-01-12-000830-c- завершена</t>
  </si>
  <si>
    <t>Утилізація сміття та поводження зі сміттям  (ДК 021:2015: 90510000-5 — Утилізація/видалення сміття та поводження зі сміттям)</t>
  </si>
  <si>
    <t>16,86</t>
  </si>
  <si>
    <t>12.01.2022 №1431/22</t>
  </si>
  <si>
    <t>Комунальне автотранспортне підприємство 052810  ЄДРПОУ 05448946</t>
  </si>
  <si>
    <t>14.01.2022, UA-2022-01-14-000046-b  - завершена</t>
  </si>
  <si>
    <t>Здійснення цілодобове спостереження за пожежною сигналізацією об`єкта (ДК 021:2015: 75250000-3 — Послуги пожежних і рятувальних служб)</t>
  </si>
  <si>
    <t>31,36</t>
  </si>
  <si>
    <t>14.01.2022 №6-ПСТО</t>
  </si>
  <si>
    <t>ТОВ "Безпека 2000"   ЄДРПОУ 37435330</t>
  </si>
  <si>
    <t>17.01.2022, UA-2022 - 01-17- 000241-b -  завершена</t>
  </si>
  <si>
    <t>Надання послуг на доступ до глобальної мережи інтертен.(ДК 021:2015:72410000-7: Послуги провайдерів)</t>
  </si>
  <si>
    <t>11,10</t>
  </si>
  <si>
    <t>17.01.2022 № 22/10 - 19В - 1880</t>
  </si>
  <si>
    <t>ТОВ "Сателіт Сервіс"  ЄДРПОУ 33270712</t>
  </si>
  <si>
    <t xml:space="preserve">17.01.2022, UA-2022-01-17-000956-a - завершена </t>
  </si>
  <si>
    <t>Надання послуг з підключення та доступу до мережи інтернет (ДК 021:2015: 72410000-7 — Послуги провайдерів)</t>
  </si>
  <si>
    <t>18,51</t>
  </si>
  <si>
    <t>17.01.2022 № 5658</t>
  </si>
  <si>
    <t>ТОВ "Інтернет Схід Груп" ЄДРПОУ 37944317</t>
  </si>
  <si>
    <t>18.01.2022,UA-2022-01-18-000432-c - завершена</t>
  </si>
  <si>
    <t>Послуги з передаванням даних і повідомлень (електронні комунікаційні послуги) (ДК 021:2015:64210000-1: Послуги телефонного зв’язку та передачі даних)</t>
  </si>
  <si>
    <t>15,00</t>
  </si>
  <si>
    <t>18.01.2022 № 64-60</t>
  </si>
  <si>
    <t>Публічне акціонерне товариство "Укртелеком" ЄДРПОУ 21560766</t>
  </si>
  <si>
    <t>21.01.2022,UA-2022-01-21-001376-c- завершена</t>
  </si>
  <si>
    <t>Послуги по комплексному технічному обслуговуванню нежитлового приміщення (ДК 021:2015: 50710000-5 — Послуги з ремонту і технічного обслуговування електричного і механічного устаткування будівель)</t>
  </si>
  <si>
    <t>29,836</t>
  </si>
  <si>
    <t>21.01.2022  №15</t>
  </si>
  <si>
    <t>ТОВ "УК "Ладіс" ЄДРПОУ 40872929</t>
  </si>
  <si>
    <t xml:space="preserve">Управління житлово-комунального господарства Краматорської міської ради, код ЄДРПОУ 44214498            </t>
  </si>
  <si>
    <t>UA-2022-01-28-000293-b</t>
  </si>
  <si>
    <t>Послуги з охорони об'єктів 79710000-4 Охоронні послуги</t>
  </si>
  <si>
    <t>28.01.2022  №5</t>
  </si>
  <si>
    <t>ПРИВАТНЕ ПІДПРИЄМСТВО "СБ "ТИТАН-1" 34722585</t>
  </si>
  <si>
    <t>UA-2022-01-24-015667-b</t>
  </si>
  <si>
    <t xml:space="preserve">Послуги з поточного технічного обслуговування комп”ютерной техніки та мережі (ДК 021:2015 “50310000-1“ Технічне обслуговування і ремонт офісної техніки) </t>
  </si>
  <si>
    <t>24.01.2022  №3</t>
  </si>
  <si>
    <t>ПРИВАТНЕ ПІДПРИЄМСТВО "ІНТЕЛЕКТУАЛЬНІ АКТИВИ" 35062406</t>
  </si>
  <si>
    <t>UA-2022-01-14-003923-a</t>
  </si>
  <si>
    <t>Послуги з управління, обслуговування, експлуатації та ремонту багатоквартирного будинку, а також утримання прибудинкової території, що розташований за адресою: м. Краматорськ, бул. Машинобудівників, 23 70330000-3 Послуги з управління нерухомістю, надавані на платній основі чи на договірних засадах</t>
  </si>
  <si>
    <t>14.01.2022  №2</t>
  </si>
  <si>
    <t>ТОВАРИСТВО З ОБМЕЖЕНОЮ ВІДПОВІДАЛЬНІСТЮ "УПРАВЛЯЮЧА КОМПАНІЯ "ЛАДІС" 40872929</t>
  </si>
  <si>
    <t>UA-2022-01-11-003223-a</t>
  </si>
  <si>
    <t>Електрична енергія (ДК 021:2015 - 09310000-5 Електрична енергія) 09310000-5 Електрична енергія</t>
  </si>
  <si>
    <t>28.01.2022  №133</t>
  </si>
  <si>
    <t>ТОВАРИСТВО З ОБМЕЖЕНОЮ ВІДПОВІДАЛЬНІСТЮ "ДОНЕЦЬКІ ЕНЕРГЕТИЧНІ ПОСЛУГИ" 42086719</t>
  </si>
  <si>
    <t>UA-2021-12-30-008358-c</t>
  </si>
  <si>
    <t>Дизельне паливо (Євро 5), Донецька область, Краматорський район, талон</t>
  </si>
  <si>
    <t>12.01.2022  №1</t>
  </si>
  <si>
    <t xml:space="preserve">ПМ ВВП "ПРОТЕХ" 13540086
</t>
  </si>
  <si>
    <t>Управління капітального будівництва та перспективного розвитку міста, ЄДРПОУ 40478970</t>
  </si>
  <si>
    <t>Опубліковано 14.01.2022
  UA-2022-01-14-000456-a 
Завершено</t>
  </si>
  <si>
    <t>Розробка проєктно-кошторисної документації по об’єкту: «Капітальний ремонт нежитлової будівлі РАГС за адресою вул. Паркова, 10-66Н у м. Краматорськ Донецької області»</t>
  </si>
  <si>
    <t>№34.03--26/2 від 01.02.2022</t>
  </si>
  <si>
    <t>Товариство з обмеженою відповідальністю "Інженерно-технічний центр "Спецбудпроект"
(ЄДРПОУ 37902434)</t>
  </si>
  <si>
    <t>Опубліковано 14.01.2022
  UA-2022-01-14-001981-c 
Подання пропозицій</t>
  </si>
  <si>
    <t>Розробка проєктно - кошторисної документації по об’єкту: "Нове будівництво багатофункціонального спорткомплексу в районі льодової арени в м.Краматорськ Донецької обл."</t>
  </si>
  <si>
    <t>Подання пропозицій</t>
  </si>
  <si>
    <t>____________</t>
  </si>
  <si>
    <t>___________</t>
  </si>
  <si>
    <t>Опубліковано 17.01.2022
  UA-2022-01-17-001100-b
Завершено</t>
  </si>
  <si>
    <t>Здійснення авторського нагляду за виконанням будівельно-монтажних робіт по об'єкту: «Капітальний ремонт будівлі та споруд «Комунального дошкільного навчального закладу (ясла-садок) №39 «Струмочок» комбінованого типу Краматорської міської ради» за адресою: Донецька обл., м. Краматорськ, вул.Академічна,67»</t>
  </si>
  <si>
    <t>№ 34.03-11-1 від 13.01.2022</t>
  </si>
  <si>
    <t>ТОВ "ПРОЕКТНА КОМПАНІЯ "АРКОН"
(ЄДРПОУ 40833722)</t>
  </si>
  <si>
    <t>Опубліковано 18.01.2022
 UA-2022-01-18-002497-c 
Подання пропозицій</t>
  </si>
  <si>
    <t>«Капітальний ремонт приміщення книгосховища ДЦБ ім. О.С. Пушкіна» (коригування).</t>
  </si>
  <si>
    <t>__________</t>
  </si>
  <si>
    <t>Опубліковано 18.01.2022
 UA-2022-01-18-003621-c 
Подання пропозицій</t>
  </si>
  <si>
    <t>«Капітальний ремонт (термомодернізація) будівель Краматорської ЗОШ І-ІІІ ступенів №9 за адресою: Донецька обл., м. Краматорськ, бул.Краматорський,17» (коригування)»</t>
  </si>
  <si>
    <t>_____________</t>
  </si>
  <si>
    <t>______</t>
  </si>
  <si>
    <t>Опубліковано 18.01.2022
  UA-2022-01-18-008186-a
Завершено</t>
  </si>
  <si>
    <t>Прокат пасажирських транспортних засобів із водієм (транспортні послуги)</t>
  </si>
  <si>
    <t>№34.03-26/130 від 14.12.2021</t>
  </si>
  <si>
    <t>ТОВ "Укртехбудпроект"
 (ЄДРПОУ 39672288)</t>
  </si>
  <si>
    <t>Опубліковано 19.01.2022
   UA-2022-01-19-000115-b
Подання пропозицій</t>
  </si>
  <si>
    <t>«Капітальний ремонт елементів благоустрою з встановленням МАФ в сквері на привокзальній площі м. Краматорськ»</t>
  </si>
  <si>
    <t>Опубліковано 19.01.2022
  UA-2022-01-19-003949-c 
Подання пропозицій</t>
  </si>
  <si>
    <t>«Капітальний ремонт (термомодернізація) будівлі травматологічного корпусу КНП «Міська лікарня №3» по вул. Героїв України (Вознесенського) , 17 в м. Краматорськ, Донецької області з благоустроєм прилеглої території»</t>
  </si>
  <si>
    <t>Опубліковано 20.01.2022
  UA-2022-01-20-000332-c
Завершено</t>
  </si>
  <si>
    <t>«Реконструкція будівлі амбулаторії №1, розташованої за адресою: м. Краматорськ, вул. Бикова, 15 КЗ "ЦПМСД №1 м.Краматорськ" (коригування) ІІІ черга»</t>
  </si>
  <si>
    <t>Опубліковано 20.01.2022
  UA-2022-01-20-000592-c
Завершено</t>
  </si>
  <si>
    <t>Роботи по розміщенню у засобах масової інформації матеріалів наданих Замовником</t>
  </si>
  <si>
    <t>№34.03-21/6 від 20.01.2022</t>
  </si>
  <si>
    <t>ТОВ "Восточний проект Краматорськ" 
(ЄДРПОУ   38355245 )</t>
  </si>
  <si>
    <t>Опубліковано 20.01.2022
  UA-2022-01-20-009248-b
Завершено</t>
  </si>
  <si>
    <t>"Капітальний ремонт нежитлового приміщення дитячого клубу, розташованого у будівлі за адресою: вул. Академічна,12, м.Краматорськ, Донецької обл."</t>
  </si>
  <si>
    <t>Опубліковано 24.01.2022
 UA-2022-01-24-001516-c
Завершено</t>
  </si>
  <si>
    <t>Багатофункціональний пристрій</t>
  </si>
  <si>
    <t>№34.03-21/10 від 24.01.2022</t>
  </si>
  <si>
    <t xml:space="preserve">  ПП "ІНТЕЛЕКТУАЛЬНІ АКТИВИ"
(ЄДРПОУ  35062406)</t>
  </si>
  <si>
    <t>Опубліковано 24.01.2022
 UA-2022-01-24-001638-c
Завершено</t>
  </si>
  <si>
    <t>Послуги з поточного технічного обслуговування</t>
  </si>
  <si>
    <t>№34.03-21/8 від 24.01.2022</t>
  </si>
  <si>
    <t>Опубліковано  24.01.2022
 UA-2022-01-24-002260-a
Завершено</t>
  </si>
  <si>
    <t>Послуги з утримання будинку, прибудинкової території та відшкодування витрат на комунальні послуги</t>
  </si>
  <si>
    <t>№34.03-21/11 від 24.01.2022</t>
  </si>
  <si>
    <t xml:space="preserve"> Комунальне підприємство "Міст"  
(ЄДРПОУ 30073882)</t>
  </si>
  <si>
    <t>Опубліковано  24.01.2022
  UA-2022-01-24-002510-c
Завершено</t>
  </si>
  <si>
    <t>Охорона об'єкта за допомогою засобів охоронної сигналізації</t>
  </si>
  <si>
    <t>№34.03-21/7 від 24.01.2022</t>
  </si>
  <si>
    <t xml:space="preserve"> ПП "СБ "ТИТАН" (ЄДРПОУ 34722585)</t>
  </si>
  <si>
    <t>Опубліковано  25.01.2022
 UA-2022-01-25-001361-c
Завершено</t>
  </si>
  <si>
    <t>Придбання періодичних видань</t>
  </si>
  <si>
    <t>№439565441 від 25.01.2022</t>
  </si>
  <si>
    <t>ТОВ "МЦФЕР - Україна"
 (ЄДРПОУ  33542497)</t>
  </si>
  <si>
    <t>Опубліковано  27.01.2022
  UA-2022-01-27-002773-c
Завершено</t>
  </si>
  <si>
    <t>Заправка картриджів, відновлення (регенерація) картриджів, ремонт і технічне обслуговування офісної техніки</t>
  </si>
  <si>
    <t>№34.03-21/12 від 27.01.2022</t>
  </si>
  <si>
    <t xml:space="preserve"> ФОП Тамбовцев Олександр Олегович  
 (ЄДРПОУ 3250007077)</t>
  </si>
  <si>
    <t>Управління капітального будівництва та перспективного розвитку міста, ЄДРПОУ 40478971</t>
  </si>
  <si>
    <t>Опубліковано  27.01.2022
  UA-2022-01-27-002349-a
Завершено</t>
  </si>
  <si>
    <t>Поставка нафтопродуктів в асортименті по талонам через мережу АЗС</t>
  </si>
  <si>
    <t>№37-0615 від 27.01.2022</t>
  </si>
  <si>
    <t xml:space="preserve"> ТОВ "ЛІВАЙН ТОРГ"
 (ЄДРПОУ  41449359)</t>
  </si>
  <si>
    <t>Управління капітального будівництва та перспективного розвитку міста, ЄДРПОУ 40478972</t>
  </si>
  <si>
    <t>Опубліковано  28.01.2022
  UA-2022-01-28-006599-b
Завершено</t>
  </si>
  <si>
    <t>«Капітальний ремонт зовнішніх інженерних мереж та благоустрій прилеглої території ДНЗ (ясла-садок) №69 «Ведмедик», за адресою: м. Краматорськ, вул.Паркова, 69»</t>
  </si>
  <si>
    <t>Управління капітального будівництва та перспективного розвитку міста, ЄДРПОУ 40478973</t>
  </si>
  <si>
    <t>Опубліковано  28.01.2021
 UA-2022-01-28-003172-c
Завершено</t>
  </si>
  <si>
    <t>«Реконструкція будівлі терапевтичного відділення міської лікарні №3 м.Краматорськ по вул. Героїв України, 17 у Донецькій області» І черга.</t>
  </si>
  <si>
    <t>Управління з гуманітарних питань Краматорської міської ради,
 код ЄДРПОУ 40476973</t>
  </si>
  <si>
    <t>17.01.2022       UA-2022-01-17-002214-a, завершена</t>
  </si>
  <si>
    <t>Послуги піротехніків до свята Різдво Христове,                                ДК 021:2015 (CPV): 92360000-2 - Послуги піротехніків</t>
  </si>
  <si>
    <t>№19 17.01.2022</t>
  </si>
  <si>
    <t xml:space="preserve"> ФОП Пятковський А.А.                  ЄДРПОУ 2780305938</t>
  </si>
  <si>
    <t>35.000</t>
  </si>
  <si>
    <t>1 послуга</t>
  </si>
  <si>
    <t xml:space="preserve"> 21.01.2022       UA- 2022-01-21-005577-b, закупівля не відбулась</t>
  </si>
  <si>
    <t>Електрична енергія,                        ДК 021:2015 (CPV): 09310000-5 - Електрична енергія</t>
  </si>
  <si>
    <t xml:space="preserve"> </t>
  </si>
  <si>
    <t>25.01.2022       UA-2022-01-25-000054-a, завершена</t>
  </si>
  <si>
    <t>Плеєр портативний SVEN; GN20NS, ДК 021:2015 (CPV): 32330000-5 - Апаратура для запису та відтворення аудіо- та відеоматеріалу</t>
  </si>
  <si>
    <t>№18 24.01.2022</t>
  </si>
  <si>
    <t>ФОП Шестак Павло Анатолійович ЄДРПОУ  2901301552</t>
  </si>
  <si>
    <t>16.890</t>
  </si>
  <si>
    <t>3шт</t>
  </si>
  <si>
    <t>25.01.2022        UA-2022-01-25-000767-b, завершена</t>
  </si>
  <si>
    <t>Мобільний телефон OPPO POCOX3Pro , гарнітура до мобільного телефону,                    ДК 021:2015 (CPV): 32250000-0 - Мобільні телефони</t>
  </si>
  <si>
    <t>№ 17 24.01.2022</t>
  </si>
  <si>
    <t>22.460</t>
  </si>
  <si>
    <t>12 шт</t>
  </si>
  <si>
    <t>04.02.2022       UA-2022-02-04-000606-a, завершена</t>
  </si>
  <si>
    <t>Послуги з ремонту і технічного обслуговування вимірювальних, випробувальних і контрольних приладів (Технічне обслуговування системи комунікацій котельні МПК Л.Бикова з котлами водогрійними типу HBN 1370 E-02 в кількості 2 шт.), ДК 021:2015 (CPV): 50410000-2 - Послуги з ремонту і технічного обслуговування вимірювальних, випробувальних і контрольних приладів</t>
  </si>
  <si>
    <t>№ 2-СО 04.02.2022</t>
  </si>
  <si>
    <t>ПРИВАТНЕ АКЦІОНЕРНЕ ТОВАРИСТВО "КРАМАТОРСЬКИЙ ЗАВОД ТЕПЛОПРИЛАД", ЄДРПОУ  31083972</t>
  </si>
  <si>
    <t>15.600</t>
  </si>
  <si>
    <t>07.02.2021       UA-2022-02-07-002357-a, закупівля оголошена</t>
  </si>
  <si>
    <t>Лот №1                                        Системні блоки,                               ДК 021:2015 (CPV): 30211500-6 - Центральні процесорні пристрої або процесори</t>
  </si>
  <si>
    <t>5шт</t>
  </si>
  <si>
    <t>07.02.2022       UA-2022-02-07-002466-a, закупівля оголошена</t>
  </si>
  <si>
    <t>Лот-2                                         Машини для обробки даних (персональний комп’ютер стаціонарний у комплекті, ноутбук),                                           ДК 021:2015 (CPV): 30213000-5 - Персональні комп’ютери</t>
  </si>
  <si>
    <t>4 шт</t>
  </si>
  <si>
    <t>07.02.2021       UA-2022-02-07-003262-c, закупівля оголошена</t>
  </si>
  <si>
    <t>Лот-3                                        Машини для обробки даних (персональний комп’ютер стаціонарний у комплекті, ноутбук),                                                 ДК 021:2015 (CPV): 30213000-5 - Персональні комп’ютери</t>
  </si>
  <si>
    <t>07.02.2022       UA-2022-02-07-014589-b, закупівля оголошена</t>
  </si>
  <si>
    <t>Лот-4                                           Машини для обробки даних (персональний комп’ютер стаціонарний у комплекті, ноутбук),                                           ДК 021:2015 (CPV): 30213000-5 - Персональні комп’ютери</t>
  </si>
  <si>
    <t>07.02.2021              UA-2022-02-07-002672-a, завершена оголошена</t>
  </si>
  <si>
    <t>Лот-5                                         Машини для обробки даних (персональний комп’ютер стаціонарний у комплекті, системний блок, ноутбук, планшет),                                           ДК 021:2015 (CPV): 30213000-5 - Персональні комп’ютери</t>
  </si>
  <si>
    <t>8шт</t>
  </si>
  <si>
    <t>08.02.2021       UA-2022-02-08-000315-a, завершена</t>
  </si>
  <si>
    <t>Послуги з технічного обслуговування ліфтів (Надання послуг з технічного обслуговування ліфтів ),                ДК 021:2015 (CPV): 50750000-7 - Послуги з технічного обслуговування ліфтів</t>
  </si>
  <si>
    <t>№ D3013М076 08.02.2022</t>
  </si>
  <si>
    <t>ПрАТ "ОТІС" ЄДРПОУ 14357579</t>
  </si>
  <si>
    <t>14.400</t>
  </si>
  <si>
    <t>12 посл.</t>
  </si>
  <si>
    <t>08.02.2021       UA-2022-02-08-000711-c, закупівля оголошена</t>
  </si>
  <si>
    <t>Музичні інструменти (лот-3),ДК 021-2015 (CPV): 37300000-1 - Музичні інструменти та їх частини</t>
  </si>
  <si>
    <t>КНП "Міська лікарня №1" Краматорської міської ради, 01990826</t>
  </si>
  <si>
    <t>UA-2021-12-29-012094-c Завершено</t>
  </si>
  <si>
    <t>ДК 021:2015 - 09310000-5 Електрична енергія (Електрична енергія)</t>
  </si>
  <si>
    <t>Дог. № 12 від 12.01.2022</t>
  </si>
  <si>
    <t>ДЕРЖАВНЕ ПІДПРИЄМСТВО ЗОВНІШНЬОЕКОНОМІЧНОЇ ДІЯЛЬНОСТІ "УКРІНТЕРЕНЕРГО" ЄДРПОУ: 19480600</t>
  </si>
  <si>
    <t>38947 кВт⋅год</t>
  </si>
  <si>
    <t>UA-2021-12-31-002037-c Завершено</t>
  </si>
  <si>
    <t>ДК 021:2015 - 09310000-5 Електрична енергія (Електрична енергія з розподілом)</t>
  </si>
  <si>
    <t>Дог. № 110122МЛКМР від 14.01.2022</t>
  </si>
  <si>
    <t>ТОВАРИСТВО З ОБМЕЖЕНОЮ ВІДПОВІДАЛЬНІСТЮ "ВОЛЬТ ПОСТАЧ" ЄДРПОУ: 42056129</t>
  </si>
  <si>
    <t>570000 кВт⋅год</t>
  </si>
  <si>
    <t>UA-2022-01-06-002291-c Звіт офіційно опублікований в Prozorro</t>
  </si>
  <si>
    <t>ДК 021:2015: 33600000-6 Фармацевтична продукція (ЦЕФТРИАКСОН (Ceftriaxone))</t>
  </si>
  <si>
    <t>Дог. № 01/22-ДН-БП від 04.01.2022</t>
  </si>
  <si>
    <t>ТОВАРИСТВО З ОБМЕЖЕНОЮ ВІДПОВІДАЛЬНІСТЮ "МЕДИЧНИЙ ЦЕНТР "М.Т.К." ЄДРПОУ: 21633086</t>
  </si>
  <si>
    <t>200 упак</t>
  </si>
  <si>
    <t>UA-2022-01-06-003259-c Звіт офіційно опублікований в Prozorro</t>
  </si>
  <si>
    <t>ДК 021:2015: 48810000-9 Інформаційні системи (Постачання програмної продукції «Програмний комплекс Медична інформаційна система «Health24» у строкове платне користування по моделі SaaS (онлайн-доступ у формі підписки на визначену кількість користувачів) та супутні послуги щодо впровадження програмної продукції)</t>
  </si>
  <si>
    <t>Дог. № 2112-1581 від 05.01.2022</t>
  </si>
  <si>
    <t>ТОВАРИСТВО З ОБМЕЖЕНОЮ ВІДПОВІДАЛЬНІСТЮ "ЗДОРОВ'Я 24" ЄДРПОУ: 39138976</t>
  </si>
  <si>
    <t>40 посл</t>
  </si>
  <si>
    <t>UA-2022-01-06-003381-c Завершено</t>
  </si>
  <si>
    <t>ДК 09320000-8 Пара, гаряча вода та пов’язана продукція (теплова енергія)</t>
  </si>
  <si>
    <t>Дог. №  2276 від 14.01.2022</t>
  </si>
  <si>
    <t>ТОВАРИСТВО З ОБМЕЖЕНОЮ ВІДПОВІДАЛЬНІСТЮ "КРАМАТОРСЬКТЕПЛОЕНЕРГО" ЄДРПОУ: 34657789</t>
  </si>
  <si>
    <t>1000 Гкал</t>
  </si>
  <si>
    <t>UA-2022-01-10-003274-c Звіт офіційно опублікований в Prozorro</t>
  </si>
  <si>
    <t>ДК 021:2015: 85140000-2 Послуги у сфері охорони здоров’я різні (лабораторні послуги)</t>
  </si>
  <si>
    <t>Дог. №  56/у від 10.01.2022</t>
  </si>
  <si>
    <t>КРАМАТОРСЬКА РАЙОННА ФІЛІЯ ДЕРЖАВНОЇ УСТАНОВИ "ДОНЕЦЬКИЙ ОБЛАСНИЙ ЦЕНТР КОНТРОЛЮ ТА ПРОФІЛАКТИКИ ХВОРОБ МІНІСТЕРСТВА ОХОРОНИ ЗДОРОВ'Я УКРАЇНИ" ЄДРПОУ: 38531914</t>
  </si>
  <si>
    <t>34 посл</t>
  </si>
  <si>
    <t>UA-2022-01-10-003402-c Звіт офіційно опублікований в Prozorro</t>
  </si>
  <si>
    <t>ДК 021:2015: 90920000-2 Послуги із санітарно-гігієнічної обробки приміщень (послуги з проведення профілактичних, дезінфекційних, дератизаційних робіт у приміщеннях (будівлях))</t>
  </si>
  <si>
    <t>Дог. №  4/у від 10.01.2022</t>
  </si>
  <si>
    <t>ТОВАРИСТВО З ОБМЕЖЕНОЮ ВІДПОВІДАЛЬНІСТЮ "КЛІНІНГСІТІ" ЄДРПОУ: 44296628</t>
  </si>
  <si>
    <t>1 посл</t>
  </si>
  <si>
    <t>UA-2022-01-10-003520-c Звіт офіційно опублікований в Prozorro</t>
  </si>
  <si>
    <t>ДК 021:2015: 72410000-7 Послуги провайдерів (послуги провайдера з доступу до мержі інтернет)</t>
  </si>
  <si>
    <t>Дог. №  2/у від 10.01.2022</t>
  </si>
  <si>
    <t>ТОВАРИСТВО З ОБМЕЖЕНОЮ ВІДПОВІДАЛЬНІСТЮ "ІНТЕРНЕТ СХІД ГРУП" ЄДРПОУ: 37944317</t>
  </si>
  <si>
    <t>UA-2022-01-14-001430-a Завершено</t>
  </si>
  <si>
    <t>ДК 021-2015: 65110000-7 Розподіл води (розподіл питної води)</t>
  </si>
  <si>
    <t>Дог. №  98/1 від 20.01.2022</t>
  </si>
  <si>
    <t>КОМУНАЛЬНЕ ВИРОБНИЧЕ ПІДПРИЄМСТВО "КРАМАТОРСЬКИЙ ВОДОКАНАЛ" ЄДРПОУ: 05524251</t>
  </si>
  <si>
    <t>22600 м³</t>
  </si>
  <si>
    <t>UA-2022-01-14-001667-a Завершено</t>
  </si>
  <si>
    <t>ДК 021:2015: 90430000-0 Послуги з відведення стічних вод ( відведення стічних вод)</t>
  </si>
  <si>
    <t>Дог. №  98/2 від 20.01.2022</t>
  </si>
  <si>
    <t>UA-2022-01-18-000372-a Звіт офіційно опублікований в Prozorro</t>
  </si>
  <si>
    <t>ДК 021:2015: 64210000-1 Послуги телефонного зв’язку та передачі даних (Послуги телефонного зв’язку)</t>
  </si>
  <si>
    <t>Дог. №  64-903560/у від 17.01.2022</t>
  </si>
  <si>
    <t>АКЦІОНЕРНЕ ТОВАРИСТВО "УКРТЕЛЕКОМ" ЄДРПОУ: 21560766</t>
  </si>
  <si>
    <t>UA-2022-01-18-000886-a Звіт офіційно опублікований в Prozorro</t>
  </si>
  <si>
    <t>ДК 021:2015: 79710000-4 Охоронні послуги (охорона об'єкта та обслуговування сигналізації на цьому об'єкті)</t>
  </si>
  <si>
    <t>Дог. №  2368/Кр від 17.01.2022</t>
  </si>
  <si>
    <t>МАРІУПОЛЬСЬКИЙ МІЖРАЙОННИЙ ВІДДІЛ УПРАВЛІННЯ ПОЛІЦІЇ ОХОРОНИ В ДОНЕЦЬКІЙ ОБЛАСТІ ЄДРПОУ: 40109084</t>
  </si>
  <si>
    <t>UA-2022-01-18-006313-a Звіт офіційно опублікований в Prozorro</t>
  </si>
  <si>
    <t>ДК 021:015: 50710000-5 Послуги з ремонту і технічного обслуговування електричного і механічного устаткування будівель (послуги по технічному обслуговуванню системи пожежної сигналізації; системи керування евакуюванням; системи спостереження за пожежною автоматикою)</t>
  </si>
  <si>
    <t>Дог. №  12/у від 17.01.2022</t>
  </si>
  <si>
    <t>ТОВАРИСТВО З ОБМЕЖЕНОЮ ВІДПОВІДАЛЬНІСТЮ "УКРПОЖСЕРВІС" ЄДРПОУ: 30983192</t>
  </si>
  <si>
    <t>UA-2022-01-18-006693-a Звіт офіційно опублікований в Prozorro</t>
  </si>
  <si>
    <t>ДК 021:2015: 50750000-7 Послуги з технічного обслуговування ліфтів</t>
  </si>
  <si>
    <t>Дог. №   D3013M073 від 18.01.2022</t>
  </si>
  <si>
    <t>ПРИВАТНЕ АКЦІОНЕРНЕ ТОВАРИСТВО "ОТІС" ЄДРПОУ: 14357579</t>
  </si>
  <si>
    <t>UA-2022-01-21-005850-b Звіт офіційно опублікований в Prozorro</t>
  </si>
  <si>
    <t>ДК 021:2015: 65310000-9 Розподіл електричної енергії (послуги із забезпечення перетікань реактивної електричної енергії)</t>
  </si>
  <si>
    <t>Дог. №   708 від 21.01.2022</t>
  </si>
  <si>
    <t>АКЦІОНЕРНЕ ТОВАРИСТВО "ДТЕК ДОНЕЦЬКІ ЕЛЕКТРОМЕРЕЖІ" ЄДРПОУ: 00131268</t>
  </si>
  <si>
    <t>650000 кВар</t>
  </si>
  <si>
    <t>UA-2022-01-21-011017-b Звіт офіційно опублікований в Prozorro</t>
  </si>
  <si>
    <t>ДК 021:2015: 90620000-9 Послуги з прибирання снігу (послуги трактору для розчищення та посипання доріг на території лікарні)</t>
  </si>
  <si>
    <t>Дог. №   1/у від 21.01.2022</t>
  </si>
  <si>
    <t>КОМУНАЛЬНЕ ПІДПРИЄМСТВО "ДІЛЬНИЦЯ ПО РЕМОНТУ, УТРИМАННЮ АВТОШЛЯХІВ ТА СПОРУДЖЕНЬ НА НИХ" ЄДРПОУ: 13489818</t>
  </si>
  <si>
    <t>UA-2022-01-25-006439-b Звіт офіційно опублікований в Prozorro</t>
  </si>
  <si>
    <t>ДК 021:2015: 50310000-1 Технічне обслуговування і ремонт офісної техніки (послуги з ремонту та технічному обслуговуванню комп'ютеру Lenovo)</t>
  </si>
  <si>
    <t>Дог. №   24/у від 24.01.2022</t>
  </si>
  <si>
    <t>ЗАВОЛОКА КОСТЯНТИН ВОЛОДИМИРОВИЧ ЄДРПОУ: 3271502117</t>
  </si>
  <si>
    <t>UA-2022-01-25-006742-b Звіт офіційно опублікований в Prozorro</t>
  </si>
  <si>
    <t>ДК 021:2015: 50310000-1 Технічне обслуговування і ремонт офісної техніки (послуги з ремонту та технічному обслуговуванню принтера)</t>
  </si>
  <si>
    <t>Дог. №   25/у від 24.01.2022</t>
  </si>
  <si>
    <t>UA-2022-01-25-007098-b Звіт офіційно опублікований в Prozorro</t>
  </si>
  <si>
    <t>ДК 021:2015: 39220000-0 Кухонне приладдя, товари для дому та господарства і приладдя для закладів громадського харчування (термоси та харчові контейнери)</t>
  </si>
  <si>
    <t>Дог. №   27/т від 25.01.2022</t>
  </si>
  <si>
    <t>ЖУРАВЛЬОВА НАТАЛІЯ МИКОЛАЇВНА ЄДРПОУ: 2303022228</t>
  </si>
  <si>
    <t>41 шт</t>
  </si>
  <si>
    <t>UA-2022-01-26-004754-b Звіт офіційно опублікований в Prozorro</t>
  </si>
  <si>
    <t>ДК 021:2015: 90510000-5 Утилізація/видалення сміття та поводження зі сміттям (Комунальні послуги з поводження з твердими побутовими відходами)</t>
  </si>
  <si>
    <t>Дог. №   734/22 від 26.01.2022</t>
  </si>
  <si>
    <t>КОМУНАЛЬНЕ АВТОТРАНСПОРТНЕ ПІДПРИЄМСТВО 052810 ЄДРПОУ: 05448946</t>
  </si>
  <si>
    <t>541,52 м³</t>
  </si>
  <si>
    <t>КНП "Міська лікарня № 2"Краматорської міської ради , ЄДРПОУ 01990795</t>
  </si>
  <si>
    <t>UA-2022-01-06-003585-c-Завершено</t>
  </si>
  <si>
    <t>ДК 021:2015: 09320000-8 Пара, гаряча вода та пов’язана продукція</t>
  </si>
  <si>
    <t>14.01.2022 р. №2275</t>
  </si>
  <si>
    <t>ТОВ "КРАМАТОРСЬКТЕПЛОЕНЕРГО" 34657789</t>
  </si>
  <si>
    <t>850 ГКал</t>
  </si>
  <si>
    <t>UA-2022-01-10-004298-c- Звіт офіційно опублікований в Prozorro</t>
  </si>
  <si>
    <t>ДК 021:2015: 50750000-7 Послуги з технічного обслуговування ліфтів</t>
  </si>
  <si>
    <t>10.01.2022 р №97</t>
  </si>
  <si>
    <t>ТОВ "ДОНЕЦЬК ЛІФТ" 38033582</t>
  </si>
  <si>
    <t>1 посл.</t>
  </si>
  <si>
    <t>UA-2022-01-13-005161-a - пропозиції розглянуті</t>
  </si>
  <si>
    <t>ДК 021:2015: 98310000-9 Послуги з прання і сухого чищення</t>
  </si>
  <si>
    <t>7000 кг</t>
  </si>
  <si>
    <t>UA-2022-01-14-000796-a</t>
  </si>
  <si>
    <t>ДК 021:2015: 50310000-1 Технічне обслуговування і ремонт офісної техніки</t>
  </si>
  <si>
    <t>14.01.2022 №15</t>
  </si>
  <si>
    <t>ФОП Половинка В. Л. 2621604876</t>
  </si>
  <si>
    <t>UA-2022-01-14-001883-a-Звіт офіційно опублікований в Prozorro</t>
  </si>
  <si>
    <t>ДК 021:2015: 90520000-8 Послуги у сфері поводження з радіоактивними, токсичними, медичними та небезпечними відходами</t>
  </si>
  <si>
    <t>14.01.2022 р. №582</t>
  </si>
  <si>
    <t>ТОВ "А-ЕНЕРГО" 40277858</t>
  </si>
  <si>
    <t>UA-2022-01-14-002485-a-Звіт офіційно опублікований в Prozorro</t>
  </si>
  <si>
    <t>ДК 021:2015: 33690000-3 Лікарські засоби різні</t>
  </si>
  <si>
    <t>14.01.2022 р. №2002</t>
  </si>
  <si>
    <t>ФОП Колмогорова В.В. 2884301103</t>
  </si>
  <si>
    <t xml:space="preserve">10 наб. </t>
  </si>
  <si>
    <t>UA-2022-01-14-006089-a-Звіт офіційно опублікований в Prozorro</t>
  </si>
  <si>
    <t>ДК 021:2015: 39710000-2 Електричні побутові прилади</t>
  </si>
  <si>
    <t>14.01.2022 р.  CФKMТ'-0001 792108</t>
  </si>
  <si>
    <t>ТОВАРИСТВО З ОБМЕЖЕНОЮ ВІДПОВІДАЛЬНІСТЮ "КОМФІ ТРЕЙД" 36962487</t>
  </si>
  <si>
    <t>2 шт</t>
  </si>
  <si>
    <t>UA-2022-01-17-002673-a-Звіт офіційно опублікований в Prozorro</t>
  </si>
  <si>
    <t>ДК 021:2015: 72610000-9 Послуги з комп’ютерної підтримки</t>
  </si>
  <si>
    <t>17.01.2022 р. №12</t>
  </si>
  <si>
    <t>UA-2022-01-17-002985-a-кваліфікація, йде оцінка кандидата</t>
  </si>
  <si>
    <t>ДК 021:2015: 15810000-9 Хлібопродукти, свіжовипечені хлібобулочні та кондитерські вироби</t>
  </si>
  <si>
    <t>5499,65 кг</t>
  </si>
  <si>
    <t>UA-2022-01-17-004489-a-Звіт офіційно опублікований в Prozorro</t>
  </si>
  <si>
    <t>ДК 021:2015: 72260000-5 Послуги, пов’язані з програмним забезпеченням</t>
  </si>
  <si>
    <t>17.01.2022 р. №2022/3</t>
  </si>
  <si>
    <t>ФОП Малий П. І  1918311037</t>
  </si>
  <si>
    <t>UA-2022-01-17-006673-a-Звіт офіційно опублікований в Prozorro</t>
  </si>
  <si>
    <t>ДК 021:2015: 90920000-2 Послуги із санітарно-гігієнічної обробки приміщень</t>
  </si>
  <si>
    <t>17.01.2022 р.№28</t>
  </si>
  <si>
    <t>ТОВ "КЛІНІНГСІТІ" 44296628</t>
  </si>
  <si>
    <t>UA-2022-01-18-002553-a-Переговорна процедура скорочена-завершено</t>
  </si>
  <si>
    <t>ДК 021:2015: 65110000-7 Розподіл води</t>
  </si>
  <si>
    <t>24.01.2022 р. №254/1</t>
  </si>
  <si>
    <t>КВП "Краматорський водоканал" 05524251</t>
  </si>
  <si>
    <t>18000 м3</t>
  </si>
  <si>
    <t>UA-2022-01-18-002897-a -Переговорна процедура скорочена-завершено</t>
  </si>
  <si>
    <t>ДК 021:2015: 90430000-0 Послуги з відведення стічних вод</t>
  </si>
  <si>
    <t>24.01.2022 р. №254/2</t>
  </si>
  <si>
    <t>UA-2022-01-18-003428-a-Звіт офіційно опублікований в Prozorro</t>
  </si>
  <si>
    <t>ДК 021:2015: 71630000-3 Послуги з технічного огляду та випробовувань</t>
  </si>
  <si>
    <t>18.01.2022 р. №29/12</t>
  </si>
  <si>
    <t>ДЕРЖАВНЕ ПІДПРИЄМСТВО "ДОНЕЦЬКИЙ НАУКОВО-ВИРОБНИЧИЙ ЦЕНТР СТАНДАРТИЗАЦІЇ, МЕТРОЛОГІЇ ТА СЕРТИФІКАЦІЇ" 34225938</t>
  </si>
  <si>
    <t>UA-2022-01-18-005570-a-Звіт офіційно опублікований в Prozorro</t>
  </si>
  <si>
    <t>18.01.2022 р. №29/11</t>
  </si>
  <si>
    <t>UA-2022-01-18-006952-a-Звіт офіційно опублікований в Prozorro</t>
  </si>
  <si>
    <t>ДК 021:2015: 72710000-0 Послуги у сфері локальних мереж</t>
  </si>
  <si>
    <t>18.01.2022 р. № 0401/22-1</t>
  </si>
  <si>
    <t>ФОП Лісковець Д. В.  2880112816</t>
  </si>
  <si>
    <t>UA-2022-01-18-008154-a-Звіт офіційно опублікований в Prozorro</t>
  </si>
  <si>
    <t>ДК 021:2015: 64210000-1 Послуги телефонного зв’язку та передачі даних</t>
  </si>
  <si>
    <t>18.01.2022 р. №64-71</t>
  </si>
  <si>
    <t>АКЦІОНЕРНЕ ТОВАРИСТВО "УКРТЕЛЕКОМ" 21560766</t>
  </si>
  <si>
    <t>UA-2022-01-20-007680-b - прийом пропозицій</t>
  </si>
  <si>
    <t>ДК 021:2015: 85110000-3 Послуги лікувальних закладів та супутні послуги</t>
  </si>
  <si>
    <t>1284 шт.</t>
  </si>
  <si>
    <t>UA-2022-01-21-001019-b-Звіт офіційно опублікований в Prozorro</t>
  </si>
  <si>
    <t>ДК 021:2015: 79710000-4 Охоронні послуги</t>
  </si>
  <si>
    <t>21.01.2022 р №1001</t>
  </si>
  <si>
    <t xml:space="preserve">ТОВАРИСТВО З ОБМЕЖЕНОЮ ВІДПОВІДАЛЬНІСТЮ "ПОЗАВІДОМЧА ОХОРОНА-СЕРВІС" 43406048 </t>
  </si>
  <si>
    <t>UA-2022-01-21-002523-b-Звіт офіційно опублікований в Prozorro</t>
  </si>
  <si>
    <t>ДК 021:2015: 03220000-9 Овочі, фрукти та горіхи</t>
  </si>
  <si>
    <t>21.01.2022 р. №500</t>
  </si>
  <si>
    <t>ФОП Логінов Д. О. 3614602115</t>
  </si>
  <si>
    <t>3590 кг</t>
  </si>
  <si>
    <t>UA-2022-01-21-011227-b-Звіт офіційно опублікований в Prozorro</t>
  </si>
  <si>
    <t>ДК 021:2015: 15510000-6 Молоко та вершки</t>
  </si>
  <si>
    <t>21.01.2022 р.№ 501</t>
  </si>
  <si>
    <t>ТОВАРИСТВО З ОБМЕЖЕНОЮ ВІДПОВІДАЛЬНІСТЮ "КРАМАГРОСВІТ" 38491636</t>
  </si>
  <si>
    <t>1890 л</t>
  </si>
  <si>
    <t>UA-2022-01-24-000518-b-Звіт офіційно опублікований в Prozorro</t>
  </si>
  <si>
    <t>ДК 021:2015: 15540000-5 Сирні продукти</t>
  </si>
  <si>
    <t>24.01.2022 № 502</t>
  </si>
  <si>
    <t>400 кг</t>
  </si>
  <si>
    <t>КНП "Міська лікарня № 2 "Краматорської міської ради , ЄДРПОУ 01990795</t>
  </si>
  <si>
    <t>UA-2022-01-25-014843-b-прийом пропозицій</t>
  </si>
  <si>
    <t>ДК 021:2015: 09130000-9 Нафта і дистиляти</t>
  </si>
  <si>
    <t>7500 л</t>
  </si>
  <si>
    <t>UA-2022-01-26-012142-b-Звіт офіційно опублікований в Prozorro</t>
  </si>
  <si>
    <t>ДК 021:2015: 90510000-5  Утилізація/видалення сміття та поводження зі сміттям</t>
  </si>
  <si>
    <t>26.01.2022 №735/22</t>
  </si>
  <si>
    <t xml:space="preserve">КОМУНАЛЬНЕ АВТОТРАНСПОРТНЕ ПІДПРИЄМСТВО 052810        05448946         </t>
  </si>
  <si>
    <t>КНП "Міська лікарня № 2" Краматорської міської ради , ЄДРПОУ 01990795</t>
  </si>
  <si>
    <t>UA-2022-01-28-009910-b-період уточнень</t>
  </si>
  <si>
    <t>ДК 021:2015: 85140000-2 Послуги у сфері охорони здоров’я різні</t>
  </si>
  <si>
    <t>1000 шт</t>
  </si>
  <si>
    <t xml:space="preserve">КНП "МІСЬКА ЛІКАРНЯ № 3"  84331 м.Краматорськ, вул.Героїв України, 17 ЄДРПОУ 01990810 </t>
  </si>
  <si>
    <t>UA-2022-01-04-000506-c</t>
  </si>
  <si>
    <t>ДК 021:2015 - 50750000-7 Послуги з технічного обслуговування ліфтів.</t>
  </si>
  <si>
    <t>Договір №D3013MO82/2 від 04.01.2022</t>
  </si>
  <si>
    <t>ПРИВАТНЕ АКЦІОНЕРНЕ ТОВАРИСТВО "ОТІС"</t>
  </si>
  <si>
    <t>UA-2022-01-04-000690-c</t>
  </si>
  <si>
    <t>ДК 021:2015 - 72410000-7 Послуги провайдерів.</t>
  </si>
  <si>
    <t>Договір №4 від 04.01.2022</t>
  </si>
  <si>
    <t>ТОВАРИСТВО З ОБМЕЖЕНОЮ ВІДПОВІДАЛЬНІСТЮ "ІНТЕРНЕТ СХІД ГРУП"</t>
  </si>
  <si>
    <t>UA-2022-01-06-001125-c</t>
  </si>
  <si>
    <t>ДК 021:2015 код 98390000-3 Інші послуги (оренда балонів металевих у кількості 225 штук).</t>
  </si>
  <si>
    <t>Договір №1/5 від 06.01.2022</t>
  </si>
  <si>
    <t>КРАВЧЕНКО РОМАН ВАЛЕРІЙОВИЧ</t>
  </si>
  <si>
    <t>UA-2022-01-06-003454-c</t>
  </si>
  <si>
    <t xml:space="preserve">«Послуги з відведення стічних вод ((код ДК 021:2015 – 90430000-0), послуги з централізованого водовідведення)» </t>
  </si>
  <si>
    <t>446,446,8</t>
  </si>
  <si>
    <t>Договір №99/2/21 від 17.01.2022</t>
  </si>
  <si>
    <t>КОМУНАЛЬНЕ ВИРОБНИЧЕ ПІДПРИЄМСТВО "КРАМАТОРСЬКИЙ ВОДОКАНАЛ"</t>
  </si>
  <si>
    <t>UA-2022-01-06-003732-c</t>
  </si>
  <si>
    <t>«Розподіл води за кодом ДК 021:2015 – 65110000-7 ((код ДК 021:2015-  65111000-4 « Розподіл питної води»), послуги з централізованого водопостачання)»  .</t>
  </si>
  <si>
    <t>Договір №99/1/20 від 17.01.2022</t>
  </si>
  <si>
    <t>UA-2022-01-12-005047-a</t>
  </si>
  <si>
    <t>ДК 021:2015 код 50230000-6 Послуги з ремонту, технічного обслуговування дорожньої інфраструктури і пов’язаного обладнання та супутні послуги (50232100-1 - Послуги з технічного обслуговування систем вуличного освітлення).</t>
  </si>
  <si>
    <t>Договір №10 від 12.01.2022</t>
  </si>
  <si>
    <t>ТОВАРИСТВО З ОБМЕЖЕНОЮ ВІДПОВІДАЛЬНІСТЮ "КРАМБУДЕНЕРГО"</t>
  </si>
  <si>
    <t>UA-2022-01-13-000115-a</t>
  </si>
  <si>
    <t>ДК 021:2015 - 45510000-5 Прокат підіймальних кранів із оператором.</t>
  </si>
  <si>
    <t>Договір №12-01/22/13 від 13.01.2022</t>
  </si>
  <si>
    <t>ЧЕРНОКУНЬ В'ЯЧЕСЛАВ ГЕОРГІЙОВИЧ</t>
  </si>
  <si>
    <t>UA-2022-01-14-003118-a</t>
  </si>
  <si>
    <t>ДК 021:2015 - 09320000-8 Пара, гаряча вода та пов’язана продукція (послуги з теплопостачання).</t>
  </si>
  <si>
    <t>Договір №2296/48 від 24.01.2022</t>
  </si>
  <si>
    <t>ТОВАРИСТВО З ОБМЕЖЕНОЮ ВІДПОВІДАЛЬНІСТЮ "КРАМАТОРСЬКТЕПЛОЕНЕРГО"</t>
  </si>
  <si>
    <t>UA-2022-01-14-004555-a</t>
  </si>
  <si>
    <t>ДК 021:2015 код 50110000-9 - Послуги з ремонту і технічного обслуговування мототранспортних засобів і супутнього обладнання (Поточні ремонтні роботи автомобіля; технічне обслуговування автомобіля - ДК 021:2015 код ДК 021:2015 код 50112200-5 Послуги з технічного обслуговування автомобілів ; ДК 021:2015 код 50112100-4 Послуги з ремонту автомобілів).</t>
  </si>
  <si>
    <t>Договір №14 від 14.01.2022</t>
  </si>
  <si>
    <t>ТОВАРИСТВО З ОБМЕЖЕНОЮ ВІДПОВІДАЛЬНІСТЮ "ДАНМАР-АВТО"</t>
  </si>
  <si>
    <t>UA-2022-01-17-001272-a</t>
  </si>
  <si>
    <t>Швидкий тест на визначення антигена COVID-19,CoV-S23, ДК 021:2015 – 33120000-7 Системи реєстрації медичної інформації та дослідне обладнання (НК 024:2019-50280 - Коронавірус (SARS-CoV), антигени IVD, набір, імунохроматографічний, експрес-аналіз).</t>
  </si>
  <si>
    <t>Договір №19 від 17.01.2022</t>
  </si>
  <si>
    <t>ТОВАРИСТВО З ОБМЕЖЕНОЮ ВІДПОВІДАЛЬНІСТЮ "ФОРМЕД"</t>
  </si>
  <si>
    <t>UA-2022-01-17-004952-a</t>
  </si>
  <si>
    <t>ДК 021:2015 - 09320000-8: Пара, гаряча вода та пов’язана продукція.</t>
  </si>
  <si>
    <t>Договір №2299/47 від 24.01.2022</t>
  </si>
  <si>
    <t>UA-2022-01-19-000723-a</t>
  </si>
  <si>
    <t>ДК 021:2015 - 15540000-5 Сирні продукти (Сир твердий сичужний 50%).</t>
  </si>
  <si>
    <t>Договір №25 від 19.01.2022</t>
  </si>
  <si>
    <t>САВІНОВА  МАРІЯ  ІВАНІВНА</t>
  </si>
  <si>
    <t>UA-2022-01-19-005739-a</t>
  </si>
  <si>
    <t>ДК 021:2015 код 60180000-3 Прокат вантажних транспортних засобів із водієм для перевезення товарів</t>
  </si>
  <si>
    <t>Договір №18-01/22/36 від 19.01.2022</t>
  </si>
  <si>
    <t>UA-2022-01-19-011383-a</t>
  </si>
  <si>
    <t>ДК 021:2015 - 03210000-6 Зернові культури та картопля (картопля).</t>
  </si>
  <si>
    <t>Договір №32 від 19.01.2022</t>
  </si>
  <si>
    <t>UA-2022-01-19-011462-a</t>
  </si>
  <si>
    <t>ДК 021:2015 - 03220000-9 Овочі, фрукти та горіхи (морква свіжа, цибуля ріпчаста, буряк свіжий, капуста свіжа).</t>
  </si>
  <si>
    <t>Договір №33 від 19.01.2022</t>
  </si>
  <si>
    <t>UA-2022-01-19-011540-a</t>
  </si>
  <si>
    <t>ДК 021:2015 - 15420000-8 Рафіновані олії та жири (Олія соняшникова, рафінована).</t>
  </si>
  <si>
    <t>Договір №34 від 19.01.2022</t>
  </si>
  <si>
    <t>UA-2022-01-20-003785-b</t>
  </si>
  <si>
    <t>ДК 021:2015 - 79110000-8 Послуги з юридичного консультування та юридичного представництва.</t>
  </si>
  <si>
    <t>Договір №39 від 20.01.2022</t>
  </si>
  <si>
    <t>ТОВАРИСТВО З ОБМЕЖЕНОЮ ВІДПОВІДАЛЬНІСТЮ "ФІРМА ЮРИДИЧНИХ ПОСЛУГ ПАТРОНАТ"</t>
  </si>
  <si>
    <t>UA-2022-01-20-011408-b</t>
  </si>
  <si>
    <t>ДК 021:2015 - 03140000-4 Продукція тваринництва та супутня продукція.</t>
  </si>
  <si>
    <t>Договір №40 від 20.01.2022</t>
  </si>
  <si>
    <t>UA-2022-01-21-012404-b</t>
  </si>
  <si>
    <t>ДК 021:2015 - 39140000-5 Меблі для дому (НК 024:2019 35183 Матрац стандартний).</t>
  </si>
  <si>
    <t>Договір №43 від 21.01.2022</t>
  </si>
  <si>
    <t>ПІДЧЕНКО ОЛЬГА ІВАНІВНА</t>
  </si>
  <si>
    <t>UA-2022-01-25-010785-b</t>
  </si>
  <si>
    <t>ДК 021:2015: (33140000-3 - Медичні матеріали, Рукавички лат.огляд.нест.припуд.  IGAR р.М (7-8)(пар), НК 024:2019 47173 пудровані,оглядові / процедурні рукавички з латексу гевеї, (Код згідно з УКТЗЕД 4015 11 00 00 Одяг та додаткові речі (включаючи рукавички) з незатверділої вулканізованої гуми будь-якого призначення).</t>
  </si>
  <si>
    <t>Договір №53 від 25.01.2022</t>
  </si>
  <si>
    <t>ТОВАРИСТВО З ОБМЕЖЕНОЮ ВІДПОВІДАЛЬНІСТЮ "ТОМАШ"</t>
  </si>
  <si>
    <t>UA-2022-01-28-007286-b</t>
  </si>
  <si>
    <t>ДК 021:2015 код 90520000-8 Послуги у сфері поводження з радіоактивними, токсичними, медичними та небезпечними відходами.</t>
  </si>
  <si>
    <t>Договір №60 від 28.01.2022</t>
  </si>
  <si>
    <t>ТОВАРИСТВО З ОБМЕЖЕНОЮ ВІДПОВІДАЛЬНІСТЮ "ХАРКІВ-ЕКО"</t>
  </si>
  <si>
    <t>UA-2022-01-10-000833-c</t>
  </si>
  <si>
    <t>ДК 021:2015 код 90510000-5 Утилізація/видалення сміття та поводження зі сміттям (90511200-4 Послуги зі збирання побутових відходів).</t>
  </si>
  <si>
    <t>Договір №736/22/64 від 28.01.2022</t>
  </si>
  <si>
    <t>КОМУНАЛЬНЕ АВТОТРАНСПОРТНЕ ПІДПРИЄМСТВО 052810</t>
  </si>
  <si>
    <t>Електрична енергія (код ДК 021:2015 – 09310000-5 - електрична енергія).</t>
  </si>
  <si>
    <t>6 873, 000 </t>
  </si>
  <si>
    <t>Договір №260122КНПМЛ/3/63 від 26.01.2022</t>
  </si>
  <si>
    <t>ТОВАРИСТВО З ОБМЕЖЕНОЮ ВІДПОВІДАЛЬНІСТЮ "ВОЛЬТ ПОСТАЧ"</t>
  </si>
  <si>
    <t>5 836,8834 </t>
  </si>
  <si>
    <t>948000 </t>
  </si>
  <si>
    <t>КНП "Дитяче територіальне медичне об'єднання" Краматорської міської ради, код ЄДРПОУ 01990803</t>
  </si>
  <si>
    <t>UA-2022-01-06-002689-c             Переговорна процедура, скорочена                   Завершено</t>
  </si>
  <si>
    <t>«Пара, гаряча вода та пов’язана продукція ((код ДК 021:2015 – 09320000-8), теплова енергія)»</t>
  </si>
  <si>
    <t>дог.№ 2282 від 13.01.2022 р.</t>
  </si>
  <si>
    <t>ТОВ"КРАМАТОРСЬКТЕПЛОЕНЕРГО", код 34657789</t>
  </si>
  <si>
    <t>Теплова енергія 676,07 Гкал</t>
  </si>
  <si>
    <t>UA-2022-01-11-003369-a                            Закупівля без використання електронної системи</t>
  </si>
  <si>
    <t>Послуги з обробки даних за кодом 72310000-1, (Обробка даних та підготування форм із звітності )</t>
  </si>
  <si>
    <t>дог.№ 2022/21 від 11.01.2022 р.</t>
  </si>
  <si>
    <t>ФОП МАЛИЙ П.І. код 1918311037</t>
  </si>
  <si>
    <t>Обслуговування бухг. програм 1 послуга щомісячно</t>
  </si>
  <si>
    <t>UA-2022-01-11-001567-a                        Закупівля без використання електронної системи</t>
  </si>
  <si>
    <t>Послуги провайдерів за кодом ДК 021:2015 - 72410000-7, послуги зв'язку в комп'ютерних мережах (інтернет-послуги)</t>
  </si>
  <si>
    <t>дог.№ 2 від 11.01.2022 р.</t>
  </si>
  <si>
    <t>ТОВ "ІНТЕРНЕТ СХІД ГРУП", код 37944317</t>
  </si>
  <si>
    <t>Інтернет послуги щомісячно</t>
  </si>
  <si>
    <t>UA-2022-01-11-001243-a                   Закупівля без використання електронної системи</t>
  </si>
  <si>
    <t>Продукція борошномельно-круп'яної промисловості за кодом ДК 021:2015 – 15610000-7</t>
  </si>
  <si>
    <t>дог.№ 1 від 11.01.2022 р.</t>
  </si>
  <si>
    <t>ФОП ЛОГІНОВ Д.О., код 3614602115</t>
  </si>
  <si>
    <t>Борошно-400 кг, крупа гречана-150 кг, вівсяні пластівці-400 кг, рис-400 кг, крупа пшенична-150 кг, пшоно-200 кг, крупа перлова-150 кг,ячна-150 кг</t>
  </si>
  <si>
    <t>UA-2022-01-06-003456-c                 Спрощена закупівля                  Завершено</t>
  </si>
  <si>
    <t>Хлібопродукти, свіжовипечені хлібобулочні та кондитерські вироби за кодом ДК 021:2015 – 15810000-9, (Хліб пшеничний)</t>
  </si>
  <si>
    <t>дог.№ 19 від 26.01.2022 р.</t>
  </si>
  <si>
    <t>ТОВ "УРОЖАЙ ДИСТРИБЬЮШН", код 43144472</t>
  </si>
  <si>
    <t>Хліб 3500 кг</t>
  </si>
  <si>
    <t>UA-2022-01-12-003355-a                            Закупівля без використання електронної системи</t>
  </si>
  <si>
    <t>Утилізація сміття та поводження зі сміттям ((код ДК 021:2015 - 90510000-5), надання комунальних послуг з поводження з твердими побутовими відходами)</t>
  </si>
  <si>
    <t>дог.№ 929/22 від 12.01.2022 р.</t>
  </si>
  <si>
    <t>КАТП 052810, код 05448946</t>
  </si>
  <si>
    <t>Утилізація сміття 323,05 м.куб</t>
  </si>
  <si>
    <t>UA-2022-01-12-002339-a                         Закупівля без використання електронної системи</t>
  </si>
  <si>
    <t>Вершкове масло за кодом ДК 021:2015 - 15530000-2, (Вершкове масло жирністю 82,5%)</t>
  </si>
  <si>
    <t>дог.№ 3 від 12.01.2022 р.</t>
  </si>
  <si>
    <t>Вершкове масло 250 кг</t>
  </si>
  <si>
    <t>UA-2022-01-12-002473-a                   Закупівля без використання електронної системи</t>
  </si>
  <si>
    <t>Зернові культури та картопля за кодом ДК 021:2015 - 03210000-6, (Картопля код ДК 021:2015 - 03212100-1)</t>
  </si>
  <si>
    <t>дог.№ 4 від 12.01.2022 р.</t>
  </si>
  <si>
    <t>Картопля 5000 кг</t>
  </si>
  <si>
    <t>UA-2022-01-19-005427-a                Закупівля без використання електронної системи</t>
  </si>
  <si>
    <t>Послуги телефонного зв'язку та передачі даних за кодом ДК 021:2015 - 64210000-1, (Телекомунікаційні послуги, послуги доступу до мережі інтернет, послуги обслуговування радіоточок)</t>
  </si>
  <si>
    <t>дог.№ 34-67 від 19.01.2022 р.</t>
  </si>
  <si>
    <t>АТ "УКРТЕЛЕКОМ", код 21560766</t>
  </si>
  <si>
    <t>послуга щомісячно</t>
  </si>
  <si>
    <t>UA-2022-01-05-002467-c               Переговорна процедура                  Завершено</t>
  </si>
  <si>
    <t>Програмне забезпечення - Програмний комплекс «Медична інформаційна система «Health24» (код згідно з ДК 021:2015 - 48810000-9 Інформаційні системи, ДК 021:2015- 48814000-7 «Медичні інформаційні системи»)</t>
  </si>
  <si>
    <t>дог.№ 2112-1649 від 17.01.2022 р.</t>
  </si>
  <si>
    <t>ТОВ "ЗДОРОВ'Я 24", код 39138976</t>
  </si>
  <si>
    <t xml:space="preserve"> «Медична інформаційна система «Health24» щомісячно</t>
  </si>
  <si>
    <t>UA-2022-01-13-001681-a                      Закупівля без використання електронної системи</t>
  </si>
  <si>
    <t>Молоко та вершки за кодом ДК 021:2015 – 15510000-6, (Молоко коров’яче питне пастеризоване 3,2% жирності (поліет.) код ДК 021:2015 – 15511100-4)</t>
  </si>
  <si>
    <t>дог.№ 5 від 13.01.2022 р.</t>
  </si>
  <si>
    <t>ФОП ФАНДЄЄВА О.Д., код 3123915482</t>
  </si>
  <si>
    <t>Молоко-2000 л</t>
  </si>
  <si>
    <t>UA-2022-01-20-006340-b               Відкриті торги                  Прийом пропозицій</t>
  </si>
  <si>
    <t xml:space="preserve">Лікарські засоби різні за кодом ДК 021:2015 - 33690000-3 </t>
  </si>
  <si>
    <t>Лабораторні реактиви</t>
  </si>
  <si>
    <t>UA-2022-01-28-007519-b                         Закупівля без використання електронної системи</t>
  </si>
  <si>
    <t>Охоронні послуги за кодом ДК 021:2015 - 79710000-4, (Надання послуг з охорони приміщень та обслуговування сигналізації)</t>
  </si>
  <si>
    <t>дог.№ 3003/Кр від 28.01.2022 р.</t>
  </si>
  <si>
    <t>МАРІУПОЛЬСЬКИЙ МІЖРАЙОННИЙ ВІДДІЛ УПРАВЛІННЯ ПОЛІЦІЇ ОХОРОНИ В ДОНЕЦЬКІЙ ОБЛАСТІ, код 40109084</t>
  </si>
  <si>
    <t>Охоронні послуги</t>
  </si>
  <si>
    <t>UA-2022-01-26-000632-b                       Закупівля без використання електронної системи</t>
  </si>
  <si>
    <t>Продукція тваринництва та супутня продукція за кодом ДК 021:2015 – 03140000-4, (Яйця курячі код ДК 021:2015 – 03142500-3)</t>
  </si>
  <si>
    <t>дог.№ 17 від 26.01.2022 р.</t>
  </si>
  <si>
    <t>Яйця-10000 шт</t>
  </si>
  <si>
    <t>UA-2022-01-19-003963-a                            Закупівля без використання електронної системи</t>
  </si>
  <si>
    <t>Овочі, фрукти та горіхи за кодом згідно з ДК 021:2015 – 03220000-9, (Капуста качанна код ДК 021:2015 – 03221410-3, цибуля код ДК 021:2015 – 03221113-1, морква код ДК 021:2015 – 03221112-4, буряк код ДК 021:2015 – 03221111-7)</t>
  </si>
  <si>
    <t>дог.№ 7 від 19.01.2022 р.</t>
  </si>
  <si>
    <t>ПАТ "УРОЖАЙ", код 01558804</t>
  </si>
  <si>
    <t>капуста-1000 кг, цибулі-600 кг,морка-600 кг, буряк-600 кг</t>
  </si>
  <si>
    <t>UA-2022-01-19-006520-a                                 Закупівля без використання електронної системи</t>
  </si>
  <si>
    <t>Оброблені фрукти та овочі за кодом ДК 021:2015 – 15330000-0, (Томатна паста код ДК 021:2015 - 15331427-6, Сухофрукти код ДК 021:2015 - 15332100-8)</t>
  </si>
  <si>
    <t>дог.№ 9 від 19.01.2022 р.</t>
  </si>
  <si>
    <t>паста-40 кг, сухофрукти- 400 кг</t>
  </si>
  <si>
    <t>UA-2022-01-13-001942-a                           Закупівля без використання електронної системи</t>
  </si>
  <si>
    <t>Цукор і супутня продукція за кодом ДК 021:2015 – 15830000-5, (Цукор код ДК 021:2015 – 15831200-4)</t>
  </si>
  <si>
    <t>дог.№ 6 від 13.01.2022 р.</t>
  </si>
  <si>
    <t>цукор-1000 кг</t>
  </si>
  <si>
    <t>UA-2022-01-12-001636-a                               Закупівля без використання електронної системи</t>
  </si>
  <si>
    <t>Розподіл електричної енергії ((код ДК 021:2015 – 65310000-9),послуги із забезпечення перетікань реактивної електричної енергії)</t>
  </si>
  <si>
    <t>дог.№ 1113 від 12.01.2022 р.</t>
  </si>
  <si>
    <t>АТ"ДТЕК ДОНЕЦЬКІ ЕЛЕКТРОМЕРЕЖІ", код 00131268</t>
  </si>
  <si>
    <t>258868 кВар                       1 послуга щомісячно</t>
  </si>
  <si>
    <t>UA-2022-01-11-003127-a                     Закупівля без використання електронної системи</t>
  </si>
  <si>
    <t>Послуги, пов’язані з програмним забезпеченням за кодом ДК 021:2015 – 72260000-5, (Послуги з супроводу в експлуатації раніше розроблених та впроваджених комплексів задач бухгалтерського обліку код ДК 021:2015 – 72261000-2)</t>
  </si>
  <si>
    <t>дог.№ 2022/2 від 11.01.2022 р.</t>
  </si>
  <si>
    <t>1 послуга щомісячно</t>
  </si>
  <si>
    <t>UA-2022-01-11-001876-a                          Закупівля без використання електронної системи</t>
  </si>
  <si>
    <t>Послуги з технічного обслуговування ліфтів за кодом по ДК:021:2015 – 50750000-7 (Послуги з технічного обслуговування ліфтів)</t>
  </si>
  <si>
    <t>дог.№ 101 від 11.01.2022 р.</t>
  </si>
  <si>
    <t>ТОВ "ДОНЕЦЬК ЛІФТ", код 38033582</t>
  </si>
  <si>
    <t xml:space="preserve"> послуга щомісячно 2 ліфта</t>
  </si>
  <si>
    <t>КНП"Стоматологічна поліклініка №1"КМР 03099068</t>
  </si>
  <si>
    <t>44920000-5 Вапняк, гіпс і крейда</t>
  </si>
  <si>
    <t>Договор № ЧЄО-01/1 від 27.01.2022</t>
  </si>
  <si>
    <t>ФОП ЧЕБОТАЄВ ЄВГЕНІЙ ОЛЕКСІЙОВИЧ</t>
  </si>
  <si>
    <t>24310000-0 Основні неорганічні хімічні речовини</t>
  </si>
  <si>
    <t xml:space="preserve">Договор № ЧЄО-24/01 від 27.01.2022  </t>
  </si>
  <si>
    <t>33740000-9 Засоби для догляду за руками та нігтями</t>
  </si>
  <si>
    <t>Договор № КОГ-24 від 27.01.2022</t>
  </si>
  <si>
    <t>ФОП КУРНОСЕНКО ОЛЕКСІЙ ГЕННАДІЙОВИЧ</t>
  </si>
  <si>
    <t>24450000-3 Агрохімічна продукція</t>
  </si>
  <si>
    <t xml:space="preserve">Договор № 25/1 від 27.01.2022 </t>
  </si>
  <si>
    <t>ФОП АЛМАЄВА ОЛЬГА МИХАЙЛІВНА</t>
  </si>
  <si>
    <t>24930000-2 Фотохімікати</t>
  </si>
  <si>
    <t>Договор № 25/2 від 27.01.2022  13:12:10</t>
  </si>
  <si>
    <t>39820000-6 Органічні поверхнево активні речовини</t>
  </si>
  <si>
    <t xml:space="preserve">Договор № КОГ-25 від 27.01.2022  </t>
  </si>
  <si>
    <t>КУРНОСЕНКО ОЛЕКСІЙ ГЕННАДІЙОВИЧ</t>
  </si>
  <si>
    <t>33120000-7 Системи реєстрації медичної інформації та дослідне обладнання</t>
  </si>
  <si>
    <t xml:space="preserve">Договор № КОГ-26 від 27.01.2022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</si>
  <si>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</si>
  <si>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71900000-7 Лабораторні послуги</t>
  </si>
  <si>
    <t xml:space="preserve">Договор № У-05-2022 від 26.01.2022 </t>
  </si>
  <si>
    <t>ДОНБАСЬКА ДЕРЖАВНА МАШИНОБУДІВНА АКАДЕМІЯ</t>
  </si>
  <si>
    <t>66110000-4 Банківські послуги</t>
  </si>
  <si>
    <t>Договор № КТР2000016 від 26.01.2022</t>
  </si>
  <si>
    <t>АКЦІОНЕРНЕ ТОВАРИСТВО КОМЕРЦІЙНИЙ БАНК "ПРИВАТБАНК"</t>
  </si>
  <si>
    <t>24950000-8 Спеціалізована хімічна продукція</t>
  </si>
  <si>
    <t xml:space="preserve">Договор № Г-0025 від 21.01.2022  </t>
  </si>
  <si>
    <t>ПРИВАТНЕ НАУКОВО-ВИРОБНИЧЕ ПІДПРИЄМСТВО "ГАЛІС"</t>
  </si>
  <si>
    <t>72260000-5 Послуги, пов’язані з програмним забезпеченням</t>
  </si>
  <si>
    <t xml:space="preserve">Договор № 22-2022 від 20.01.2022 </t>
  </si>
  <si>
    <t>ТОВАРИСТВО З ОБМЕЖЕНОЮ ВІДПОВІДАЛЬНІСТЮ "А-СОФТ ПРО"</t>
  </si>
  <si>
    <t>39550000-2 Вироби з нетканих матеріалів</t>
  </si>
  <si>
    <t xml:space="preserve">Договор № 1901/22 від 19.01.2022  </t>
  </si>
  <si>
    <t>ПІДПРИЄМСТВО "ЦЕНТР ТРУДОВОЇ РЕАБІЛІТАЦІЇ ІНВАЛІДІВ - "ДРУКАРСЬКИЙ ДІМ", ЯКЕ ЗАСНОВАНЕ НА ВЛАСНОСТІ ГРОМАДСЬКОЇ ОРГАНІЗАЦІЇ "ДОНЕЦЬКА ОБЛАСНА ОРГАНІЗАЦІЯ ВСЕУКРАЇНСЬКОЇ ОРГАНІЗАЦІЇ СОЮЗ ОСІБ З ІНВАЛІДНІСТЮ УКРАЇНИ"</t>
  </si>
  <si>
    <t>48810000-9 Інформаційні системи</t>
  </si>
  <si>
    <t xml:space="preserve">Договор № 2201-1727 від 20.01.2022  </t>
  </si>
  <si>
    <t>ТОВАРИСТВО З ОБМЕЖЕНОЮ ВІДПОВІДАЛЬНІСТЮ "ЗДОРОВ'Я 24"</t>
  </si>
  <si>
    <t>19510000-4 Гумові вироби</t>
  </si>
  <si>
    <t>Договор № 1401/22 від 14.01.2022</t>
  </si>
  <si>
    <t>ЧЕБОТАЄВ ЄВГЕНІЙ ОЛЕКСІЙОВИЧ</t>
  </si>
  <si>
    <t>50310000-1 Технічне обслуговування і ремонт офісної техніки</t>
  </si>
  <si>
    <t>Договор № 1301/22 від 13.01.2022</t>
  </si>
  <si>
    <t>ПОЛОВИНКА ВІТАЛІЙ ЛЕОНІДОВИЧ</t>
  </si>
  <si>
    <t>50320000-4 Послуги з ремонту і технічного обслуговування персональних комп’ютерів</t>
  </si>
  <si>
    <t xml:space="preserve">Договор № 1301/22-1 від 13.01.2022 </t>
  </si>
  <si>
    <t>72700000-7 Послуги у сфері комп’ютерних мереж</t>
  </si>
  <si>
    <t xml:space="preserve">Договор № 0401/22-1 від 13.01.2022 </t>
  </si>
  <si>
    <t>ЛІСКОВЕЦЬ ДМИТРО ВОЛОДИМИРОВИЧ</t>
  </si>
  <si>
    <t>09320000-8 Пара, гаряча вода та пов’язана продукція</t>
  </si>
  <si>
    <t xml:space="preserve">Договор № 2279 від 20.01.2022 </t>
  </si>
  <si>
    <t xml:space="preserve">Договор № 104 від 20.01.2022  </t>
  </si>
  <si>
    <t>КОМУНАЛЬНЕ ВИРОБНИЧЕ ПІДПРИЄМСТВО "КРАМАТОРСЬКА ТЕПЛОМЕРЕЖА" КРАМАТОРСЬКОЇ МІСЬКОЇ РАДИ</t>
  </si>
  <si>
    <t>КНП "Стоматологічна поліклініка № 2" КМР</t>
  </si>
  <si>
    <t>UA-2022-01-05-003472-c</t>
  </si>
  <si>
    <t>Пара, гаряча вода та пов’язана продукція</t>
  </si>
  <si>
    <t>№148 від 18.01.2022</t>
  </si>
  <si>
    <t>ОБЛАСНЕ КОМУНАЛЬНЕ ПІДПРИЄМСТВО "ДОНЕЦЬКТЕПЛОКОМУНЕНЕРГО", 03337119</t>
  </si>
  <si>
    <t>UA-2022-01-14-005037-a</t>
  </si>
  <si>
    <t>Інформаційні системи</t>
  </si>
  <si>
    <t>№2201-1689 від 14.01.2022</t>
  </si>
  <si>
    <t>ТОВАРИСТВО З ОБМЕЖЕНОЮ ВІДПОВІДАЛЬНІСТЮ "ЗДОРОВ'Я 24", 39138976</t>
  </si>
  <si>
    <t>UA-2022-01-18-005260-a</t>
  </si>
  <si>
    <t> Банківські послуги</t>
  </si>
  <si>
    <t>№104.15-07/384 від 18.1.2022</t>
  </si>
  <si>
    <t>ФІЛІЯ-ДОНЕЦЬКЕ ОБЛАСНЕ УПРАВЛІННЯ АКЦІОНЕРНОГО ТОВАРИСТВА "ДЕРЖАВНИЙ ОЩАДНИЙ БАНК УКРАЇНИ",  09334702</t>
  </si>
  <si>
    <t>UA-2022-01-20-005602-b </t>
  </si>
  <si>
    <t>Електрична енергія</t>
  </si>
  <si>
    <t>№55 від 27.01.2022</t>
  </si>
  <si>
    <t>ТОВАРИСТВО З ОБМЕЖЕНОЮ ВІДПОВІДАЛЬНІСТЮ "ДОНЕЦЬКІ ЕНЕРГЕТИЧНІ ПОСЛУГИ",  42086719</t>
  </si>
  <si>
    <t>30000 кВт*год</t>
  </si>
  <si>
    <t>UA-2022-01-24-000449-b</t>
  </si>
  <si>
    <t>Стоматологічні та супутні послуги</t>
  </si>
  <si>
    <t>№У-06-2022 від 24.01.2022</t>
  </si>
  <si>
    <t>ДОНБАСЬКА ДЕРЖАВНА МАШИНОБУДІВНА АКАДЕМІЯ, 02070789</t>
  </si>
  <si>
    <t>592 шт</t>
  </si>
  <si>
    <t>UA-2022-01-24-000879-b</t>
  </si>
  <si>
    <t>Агрохімічна продукція</t>
  </si>
  <si>
    <t>№6 від 24.01.2022</t>
  </si>
  <si>
    <t>КУРНОСЕНКО ОЛЕКСІЙ ГЕННАДІЙОВИЧ, 3028014119</t>
  </si>
  <si>
    <t>165 шт</t>
  </si>
  <si>
    <t>UA-2022-01-24-004831-b</t>
  </si>
  <si>
    <t> Частини до аудіо- та відеообладнання</t>
  </si>
  <si>
    <t>№8 від 24.01.2022</t>
  </si>
  <si>
    <t>КОЛМОГОРОВА ВАЛЕРІЯ ВАЛЕРІЇВНА, 2884301103</t>
  </si>
  <si>
    <t>65 упак</t>
  </si>
  <si>
    <t>UA-2022-01-26-009543-b</t>
  </si>
  <si>
    <t>Офісне устаткування та приладдя різне</t>
  </si>
  <si>
    <t>№4 від 26.01.2022</t>
  </si>
  <si>
    <t>ТОВАРИСТВО З ОБМЕЖЕНОЮ ВІДПОВІДАЛЬНІСТЮ "УМТС - ДОНБАС", 30482954</t>
  </si>
  <si>
    <t>100 пач</t>
  </si>
  <si>
    <t>UA-2021-12-02-010367-c</t>
  </si>
  <si>
    <t>Медичні матеріали</t>
  </si>
  <si>
    <t>№2 від 13.01.2022</t>
  </si>
  <si>
    <t>ГЛЄБОВА НАТАЛІЯ ОЛЕКСАНДРІВНА,1879815402</t>
  </si>
  <si>
    <t>1816 шт</t>
  </si>
  <si>
    <t>UA-2022-01-26-010771-b</t>
  </si>
  <si>
    <t>Послуги, пов’язані з програмним забезпеченням</t>
  </si>
  <si>
    <t>№34-2022 від 26.01.2022</t>
  </si>
  <si>
    <t>ТОВАРИСТВО З ОБМЕЖЕНОЮ ВІДПОВІДАЛЬНІСТЮ "А-СОФТ ПРО", 44582940</t>
  </si>
  <si>
    <t>КНП "ЦПМСД № 1" КМР / 37944301</t>
  </si>
  <si>
    <t>UA-2021-12-20-009057-b. Відкриті. Подання пропозицій до 05.01.2022р.</t>
  </si>
  <si>
    <t>Електрична енергія, код 09310000-5 - Електрична енергія за ДК 021:2015 "Єдиний закупівельний словник""</t>
  </si>
  <si>
    <t>267ц1/2022 від 28.01.2022</t>
  </si>
  <si>
    <t>ТОВ "УКР ГАЗ РЕСУРС" / 41427817</t>
  </si>
  <si>
    <t>303970кВт</t>
  </si>
  <si>
    <t>UA-2021-12-21-010981-с. Відкриті. Подання пропозицій до 06.01.2022. Не відбулась.</t>
  </si>
  <si>
    <t>ДК 021:2015 - 85140000-2 - Послуги у сфері охорони здоров’я різні (лабораторні послуги)</t>
  </si>
  <si>
    <t>UA-2021-12-10-004566-с. Переговорна процедура. Договір з 04.01.2022р</t>
  </si>
  <si>
    <t>Програмний комплекс Медична інформаційна система «Health24», код 48810000-9 Інформаційні системи за ДК 021:2015 «Єдиний закупівельний словник»</t>
  </si>
  <si>
    <t>2112 -1495 від 04.01.2022</t>
  </si>
  <si>
    <t>ТОВ Здоров'я 24/ 39138976</t>
  </si>
  <si>
    <t>UA-2021-12-10-014243-с. Спрощена (2-х лотова). 1й лот - Договір з 04.01.2022, 2й лот- не відбулась</t>
  </si>
  <si>
    <t>Послуги з доступу до мережі інтернет ДК 021: 2015 - 72410000-7 - Послуги провайдерів</t>
  </si>
  <si>
    <t>249ц1/2022 від 04.01.2022</t>
  </si>
  <si>
    <t>лот № 1 - тов "Інтернет Схід Груп"/37944317</t>
  </si>
  <si>
    <t>12 послуг</t>
  </si>
  <si>
    <t>UA-2021-12-21-013544-с. Спрощена(2й лот). Подання пропозицій до 31.12.2021</t>
  </si>
  <si>
    <t>250ц1/2022 від 10.01.2022</t>
  </si>
  <si>
    <t>ТОВ Сателіт НЄТ Сервіс /30098684</t>
  </si>
  <si>
    <t>UA-2021-12-10-002710-b. Спрощена. Договір з 04.01.2022р</t>
  </si>
  <si>
    <t>ДК 021:2015 - 72260000-5 Послуги, пов’язані з програмним забезпеченням (Послуги з налаштування програмного забезпечення лабораторної інформаційної системи TerraLab)</t>
  </si>
  <si>
    <t>22/12-02 від 04.01.2022</t>
  </si>
  <si>
    <t>ТОВ Террлаб Ай ТІ/39376596</t>
  </si>
  <si>
    <t>UA-2021-12-23-000945-b. Спрощена.Подання пропозицій до 07.01.2022</t>
  </si>
  <si>
    <t>ДК 021:2015 - 79710000-4 - Охоронні послуги</t>
  </si>
  <si>
    <t>260ц1/2022 від 18.01.2022</t>
  </si>
  <si>
    <t>ПП СБ Титан-1 / 34722585</t>
  </si>
  <si>
    <t>UA-2021-12-23-002340-с. Спрощена.Подання пропозицій до 07.01.2023</t>
  </si>
  <si>
    <t>ДК 021: 2015 - 79710000-4 - Охоронні послуги</t>
  </si>
  <si>
    <t>3004/Кр від 28.01.2022</t>
  </si>
  <si>
    <t>Маріуп.міжрайон. Відділ Управленія поліції / 40109084</t>
  </si>
  <si>
    <t>UA-2021-12-24-006978-b. Спрощена. Подання пропозицій до 06.12.2021р. Закупівля не відбулась.</t>
  </si>
  <si>
    <t>ДК 021:2015-85110000-3 Послуги лікувальних закладів та супутні послуги (мембранний плазмоферез)</t>
  </si>
  <si>
    <t>25 послуг</t>
  </si>
  <si>
    <t>UA-2021-12-28-003590-b. Відкриті. Подання пропозицицій до 13.01.2022. Закупівля не відбулась.</t>
  </si>
  <si>
    <t>Технічне обслуговування та ремонт автомобілів, код 50110000-9 Послуги з ремонту і технічного обслуговування мототранспортних засобів і супутнього обладнання за ДК 021:2015 Єдиного закупівельного словника</t>
  </si>
  <si>
    <t>22 послуга</t>
  </si>
  <si>
    <t>UA-2022-01-12-000659-с. Прямий договір</t>
  </si>
  <si>
    <t>72250000-2 - Послуги, пов’язані із системами та підтримкою (послуги з підтримки користувачів та з технічної підтримки) ()</t>
  </si>
  <si>
    <t>251ц1/2022 від 11.01.2022</t>
  </si>
  <si>
    <t>ФОП Пахомова С.Ю /ВА 137194</t>
  </si>
  <si>
    <t>UA-2022-01-12-001106-b. Прямий договір</t>
  </si>
  <si>
    <t>Технічне обслуговування системи пожежної сигналізації (Дніпровська,17, амбулаторія № 2))</t>
  </si>
  <si>
    <t>255ц1/2022 від 11.01.2022</t>
  </si>
  <si>
    <t>ТОВ Укрпожсервис / 30983192</t>
  </si>
  <si>
    <t>UA-2022-01-13-000999-а. Переговорна процедура</t>
  </si>
  <si>
    <t>Теплова енергія, код 09320000-8 Пара, гаряча вода та пов’язана продукція ДК 021:2015 "Єдиний закупівельний словник"</t>
  </si>
  <si>
    <t>2 від 21.01.2022</t>
  </si>
  <si>
    <t>КВП "Краматорська тепломережа"/00131133</t>
  </si>
  <si>
    <t>37,29 Гкал</t>
  </si>
  <si>
    <t>UA-2022-01-13-000361-b. Прямий договір</t>
  </si>
  <si>
    <t>50750000-7 - Послуги з технічного обслуговування ліфтів (Виконання технічного обслуговування ліфтів та здійснення контролю за роботою ліфтів з диспетчерського пульта)</t>
  </si>
  <si>
    <t>96 від 13.01.2022</t>
  </si>
  <si>
    <t>Тов Донецькліфт / 38033582</t>
  </si>
  <si>
    <t>UA-2022-01-13-000749-b. Переговорна процедура. Торги відмінено.</t>
  </si>
  <si>
    <t>UA-2022-01-13-005305-a. Переговорна процедура. Завершено</t>
  </si>
  <si>
    <t>2281 від 21.01.2022</t>
  </si>
  <si>
    <t>ТОВ Краматорськтеплоенерго" / 34657789</t>
  </si>
  <si>
    <t>767,26 Гкал</t>
  </si>
  <si>
    <t>UA-2022-01-13-002057-с. Переговорна процедура. Завершено</t>
  </si>
  <si>
    <t>Теплова енергія, 09320000-8 - Пара, гаряча вода та пов’язана продукція ДК 021:2015 "Єдиний закупівельний словник"</t>
  </si>
  <si>
    <t>75 від 21.01.2022</t>
  </si>
  <si>
    <t>Обл.ком.підпр." Донецьктеплокомуненерго" / 03337119</t>
  </si>
  <si>
    <t>251,86 Гкал</t>
  </si>
  <si>
    <t>UA-2022-01-13-002531-с. Переговорна процедура. Завершено</t>
  </si>
  <si>
    <t>Теплова енергія, код 09320000-8 Пара, гаряча вода та пов’язана продукція ДК 021:2015 «Єдиний закупівельний словник»</t>
  </si>
  <si>
    <t>2280 від 21.01.22</t>
  </si>
  <si>
    <t>90 Гкал</t>
  </si>
  <si>
    <t>UA-2022-01-13-002768-с. Переговорна процедура. Завершено</t>
  </si>
  <si>
    <t>Телекомунікаційні послуги, код 64210000-1 Послуги телефонного зв’язку та передачі даних за ДК 021:2015 Єдиний закупівельний словник</t>
  </si>
  <si>
    <t>295397075223 від 20.01.22</t>
  </si>
  <si>
    <t>Прат Водафон Україна / 14333937</t>
  </si>
  <si>
    <t>UA-2022-01-13-002377-с. Відкриті торги. Торги відмінено.</t>
  </si>
  <si>
    <t>Анальгетичні засоби (Морфін), код 33600000-6 Фармацевтична продукція за ДК 021:2015 «Єдиний закупівельний словник»</t>
  </si>
  <si>
    <t>UA-2022-01-13-002377-с. Відкриті торги. Подання пропозицій до 03.02.2022</t>
  </si>
  <si>
    <t>Анальгетичні засоби (Морфін), код 33600000-6 – Фармацевтична продукція за ДК 021:2015 «Єдиний закупівельний словник»</t>
  </si>
  <si>
    <t>300од.</t>
  </si>
  <si>
    <t>UA-2022-01-13-002377-с. Відкриті торги. Подання пропозицій до 31.01.2022. Кваліфікація переможця.</t>
  </si>
  <si>
    <t>послуга протягом року</t>
  </si>
  <si>
    <t>UA-2022-01-17-000877-b. Переговорна процедура. Завершено</t>
  </si>
  <si>
    <t>Послуги з передавання даних і повідомлень (електронні комунікаційні послуги), код 64210000-1 Послуги телефонного зв’язку та передачі даних за ДК 021:2015 Єдиний закупівельний словник</t>
  </si>
  <si>
    <t>64-3360 від 24.01.2022</t>
  </si>
  <si>
    <t>АТ Укртелеком / 21560766</t>
  </si>
  <si>
    <t>50420000-5 - Послуги з ремонту і технічного обслуговування медичного та хірургічного обладнання (Технічне обслуговування рентгенівського обладнання)</t>
  </si>
  <si>
    <t>261ц1/2022 від 18.01.2022</t>
  </si>
  <si>
    <t>ФОП Надточий А.О. / 3442110088</t>
  </si>
  <si>
    <t>44 послуги</t>
  </si>
  <si>
    <t>UA-2022-01-13-002377-с. Відкриті торги. Подання пропозицій до 04.02.2022</t>
  </si>
  <si>
    <t>Транспортні пробірки, код 33190000-8 Медичне обладнання та вироби медичного призначення різні за ДК 021:2015 «Єдиний закупівельний словник»</t>
  </si>
  <si>
    <t>4000од</t>
  </si>
  <si>
    <t>UA-2022-01-19-001457-с. Прямий договір</t>
  </si>
  <si>
    <t>45310000-3 - Електромонтажні роботи (Монтаж системи охоронної сигналізації)</t>
  </si>
  <si>
    <t>2991/Кр від 24.01.2022</t>
  </si>
  <si>
    <t>2 од.</t>
  </si>
  <si>
    <t>UA-2022-01-13-002377-с. Відкриті торги. Подання пропозицій до 09.02.2022</t>
  </si>
  <si>
    <t>Бензин А-92, код 09130000-9 Нафта і дистиляти за "Єдиний закупівельний словник"</t>
  </si>
  <si>
    <t>33330л</t>
  </si>
  <si>
    <t>UA-2022-01-25-001609-с. Прямий договір</t>
  </si>
  <si>
    <t>65210000-8 «Розподіл газу» (Послуги Оператора ГРМ з розподілу природного газу)</t>
  </si>
  <si>
    <t>ДУ 5 від 25.01.22</t>
  </si>
  <si>
    <t>Крам.упр.по газопостачанню та газифікації / 24805642</t>
  </si>
  <si>
    <t>UA-2022-01-26-003344-b. Прямий договір</t>
  </si>
  <si>
    <t>90610000-6 - Послуги з прибирання та підмітання вулиць (Послуги з управління багатоквартирним будинком за адресою м. Краматорськ, вул. Бикова, буд. 15)</t>
  </si>
  <si>
    <t>263ц1/2022 від 26.01.2022</t>
  </si>
  <si>
    <t>ПП Ладіс Лазурний /44013066</t>
  </si>
  <si>
    <t>UA-2022-01-27-002852-с. Спрощена закупівля. Подання пропозицій до 07.02.2022</t>
  </si>
  <si>
    <t>Послуги з заправки та відновлення картриджів, код 50310000-1 Технічне обслуговування та ремонт офісної техніки за Єдиний закупівельний словник</t>
  </si>
  <si>
    <t>998 послуг</t>
  </si>
  <si>
    <t>UA-2022-01-27-008189-b. Спрощена закупівля. Подання пропозицій до 05.02.2022</t>
  </si>
  <si>
    <t>Послуги зі збирання та зберігання для подальшої утилізації клінічних та подібних їм відходів, код 90520000-8 Послуги у сфері поводження з радіоактивними, токсичними, медичними та небезпечними відходами за Єдиним закупівельним словником</t>
  </si>
  <si>
    <t>7153кг</t>
  </si>
  <si>
    <t>UA-2022-01-27-006147-с. Спрощена закупівля. Подання пропозицій до 07.02.2022</t>
  </si>
  <si>
    <t>Послуги з технічного обслуговування та ремонту копіювальної техніки, код 50310000-1 Технічне обслуговування та ремонт офісної техніки за Єдиний закупівельний словник</t>
  </si>
  <si>
    <t>86 послуг</t>
  </si>
  <si>
    <t>UA-2022-01-28-002767-b. Прямий договір</t>
  </si>
  <si>
    <t>90510000-5 «Утилізація сміття та поводження зі сміттям» (Комунальні послуги з поводження з твердими побутовими відходами)</t>
  </si>
  <si>
    <t>3291/22 від 27.01.2022</t>
  </si>
  <si>
    <t>КАТП 052810 / 05448946</t>
  </si>
  <si>
    <t>UA-2022-01-28-009242-b. Прямий договір</t>
  </si>
  <si>
    <t>79710000-4 - Охоронні послуги» (Поліцейські послуги за адресою вул. Дніпровська, 17)</t>
  </si>
  <si>
    <t>3006/Кр від 28.01.2022</t>
  </si>
  <si>
    <t>UA-2022-01-31-000351-а. Прямий договір</t>
  </si>
  <si>
    <t>79710000-4 «Охоронні послуги» (Поліцейські послуги за адресою вул. Дніпровська, 17)</t>
  </si>
  <si>
    <t>3005/Кр від 28.01.2022</t>
  </si>
  <si>
    <t>Маріуп.міжрайон. Відділ Управленія поліції / 40109085</t>
  </si>
  <si>
    <t>UA-2022-01-31-001251-с. Прямий договір</t>
  </si>
  <si>
    <t>77210000-5 «Лісозаготівельні послуги» (Послуги по знесенню, розпилюванню та вивозу аварійно-небезпечних дерев в кількості 33 штук)</t>
  </si>
  <si>
    <t>268ц1/2022 від 31.01.2022</t>
  </si>
  <si>
    <t>ФОП Чиж А.Ю. / 3154900724</t>
  </si>
  <si>
    <t>Управління реєстраційних повноважень та ведення реєстру територіальної громади Краматорської міської ради 40342628</t>
  </si>
  <si>
    <t>19.01.2022    UA-2022-01-19-008438-a , укладений</t>
  </si>
  <si>
    <t>Пара, гаряча вода та пов'язана продукція (послуги теплопостачання)  (ДК 021:2015: 09320000-8 — Пара, гаряча вода та пов’язана продукція)</t>
  </si>
  <si>
    <t>19.01.2022  № 2285</t>
  </si>
  <si>
    <t>ТОВАРИСТВО З ОБМЕЖЕНОЮ ВІДПОВІДАЛЬНІСТЮ "КРАМАТОРСЬКТЕПЛОЕНЕРГО" , ЄДРПОУ  34657789</t>
  </si>
  <si>
    <t>47,939 гігакалорій</t>
  </si>
  <si>
    <t>18.01.2022   UA-2022-01-18-007829-a , укладений</t>
  </si>
  <si>
    <t>Послуги телефонного зв'язку та передачі даних(ДК 021:2015: 64210000-1 — Послуги телефонного зв’язку та передачі даних)
сміття та поводження зі сміттям )</t>
  </si>
  <si>
    <t>18.01.2022 №64-908169У</t>
  </si>
  <si>
    <t>АКЦІОНЕРНЕ ТОВАРИСТВО "УКРТЕЛЕКОМ", ЄДРПОУ  21560766</t>
  </si>
  <si>
    <t>19.01.2022  UA-2022-01-19-004577-a ,укладений</t>
  </si>
  <si>
    <t>Газети (періодичні видання)                                          (ДК 021:2015: 22210000-5 — Газети)</t>
  </si>
  <si>
    <t>19.01.2022,   № 430363372</t>
  </si>
  <si>
    <t>ТОВАРИСТВО З ОБМЕЖЕНОЮ ВІДПОВІДАЛЬНІСТЮ "МІЖНАРОДНИЙ ЦЕНТР ФІНАНСОВО-ЕКОНОМІЧНОГО РОЗВИТКУ-УКРАЇНА", ЄДРПОУ 33542497</t>
  </si>
  <si>
    <t>2 штуки</t>
  </si>
  <si>
    <t>26.01.2022  UA-2022-01-26-011011-b, укладений</t>
  </si>
  <si>
    <t>Охоронні послуги               (ДК 021:2015: 79710000-4 — Охоронні послуги)</t>
  </si>
  <si>
    <t>24.01.2022  № 2971/Кр</t>
  </si>
  <si>
    <t>МАРІУПОЛЬСЬКИЙ МІЖРАЙОННИЙ ВІДДІЛ УПРАВЛІННЯ ПОЛІЦІЇ ОХОРОНИ В ДОНЕЦЬКІЙ ОБЛАСТІ, ЄДРПОУ 40109084</t>
  </si>
  <si>
    <t xml:space="preserve">33407775 Управління з питань цівільного захисту </t>
  </si>
  <si>
    <t>17.01.2022                      UA-2022-01-17-001734-с     Завершена</t>
  </si>
  <si>
    <t>Постійне обов'язкове обслуговування рекреаційних зон та інших територій в період масового відпочинку людей або занять промислом ДК 021:2015:99999999-9: Не відображене в енших розділах</t>
  </si>
  <si>
    <t>17.01.2022 № 04/07</t>
  </si>
  <si>
    <t>Комунальна спеціалізована аварійно-рятувальна служба "КСАРС"  05456880</t>
  </si>
  <si>
    <t>13.01.2022               UA-2022-01-13-000433-b            Завершена</t>
  </si>
  <si>
    <t>Надання телекомунікаційних послуг споживачам ДК 021:2015:64200000-8: Телекомунікаційні послуги</t>
  </si>
  <si>
    <t>13.01.2022 № 64/984</t>
  </si>
  <si>
    <t>Дніпропетровська філія ПАТ "Укртелеком" 21560766</t>
  </si>
  <si>
    <t>17.01.2021                   UA-2022-01-17-007304-а               Завершена</t>
  </si>
  <si>
    <t>Послуги з експлуатаційно-технічного обслуговування апаратури і технічних засобів оповіщення цивільного захисту ДК6021:2015: 50330000-7: Послуги з технічного обслуговування телекомунікаційного обладнення</t>
  </si>
  <si>
    <t>18.01.2022 № 12Q000-1/21</t>
  </si>
  <si>
    <t>Дніпропетровська філія ПАТ "Укртелеком" 25543196</t>
  </si>
  <si>
    <t>ВИКОНАВЧИЙ КОМІТЕТ КРАМАТОРСЬКОЇ МІСЬКОЇ РАДИ 04052809</t>
  </si>
  <si>
    <t>UA-2022-01-13-006527-a  переговорна процедура</t>
  </si>
  <si>
    <t>Послуги з розподілу електричної енергії, код ДК 021-2015 – 65310000-9 – Розподіл електричної енергії, (лот №1 - 265429 кіловат-годин; лот №2 - 12000 кіловат-годин)»</t>
  </si>
  <si>
    <t>435, 349</t>
  </si>
  <si>
    <t>АКЦІОНЕРНЕ ТОВАРИСТВО "ДТЕК ДОНЕЦЬКІ ЕЛЕКТРОМЕРЕЖІ" #00131268</t>
  </si>
  <si>
    <t>416, 575</t>
  </si>
  <si>
    <t>265429 кВт⋅год</t>
  </si>
  <si>
    <t>UA-2022-01-27-007671-b Подання пропозицій</t>
  </si>
  <si>
    <t>Годинники наручні з символікою (ДК 021:2015 - 18520000-0 Персональні хронометри)</t>
  </si>
  <si>
    <t>100 ,000</t>
  </si>
  <si>
    <t>55шт</t>
  </si>
  <si>
    <t>UA-2022-01-27-004534-b  Завершена</t>
  </si>
  <si>
    <t>Доставка секретних та несекретних відправлень Державною службою спецзв’язку (ДК 021:2015 - 64120000-3 — Кур’єрські послуги)</t>
  </si>
  <si>
    <t>27.01.2022№ 11</t>
  </si>
  <si>
    <t>ВІДДІЛ УРЯДОВОГО ФЕЛЬД'ЄГЕРСЬКОГО ЗВ'ЯЗКУ ДЕРЖАВНОЇ СЛУЖБИ СПЕЦІАЛЬНОГО ЗВ'ЯЗКУ ТА ЗАХИСТУ ІНФОРМАЦІЇ УКРАЇНИ В МІСТАХ ДОНЕЦЬКУ ТА ЛУГАНСЬКУ</t>
  </si>
  <si>
    <t>1послуга</t>
  </si>
  <si>
    <t>UA-2022-01-27-003127-b</t>
  </si>
  <si>
    <t>Спеціальна телекомунікація (ДК 021:2015 – 64220000-4 - Телекомунікаційні послуги, крім послуг телефонного зв’язку і передачі даних)</t>
  </si>
  <si>
    <t>11, 225</t>
  </si>
  <si>
    <t>27.01.2022№ 2-2022</t>
  </si>
  <si>
    <t>УПРАВЛІННЯ ДЕРЖАВНОЇ СЛУЖБИ СПЕЦІАЛЬНОГО ЗВ'ЯЗКУ ТА ЗАХИСТУ ІНФОРМАЦІЇ УКРАЇНИ В ДОНЕЦЬКІЙ ОБЛАСТІ #34798832</t>
  </si>
  <si>
    <t>Служба у справах дітей 
36082051</t>
  </si>
  <si>
    <t xml:space="preserve">Дата створення : 11.01.22
ID: UA-P-2022-01-11-000523-c
Завершена
</t>
  </si>
  <si>
    <t>ДК 021:2015: 09310000-5 Електрична енергія</t>
  </si>
  <si>
    <t>12.01.2022
№1884</t>
  </si>
  <si>
    <t>ТОВ "Донецькі енергетичні послуги"
ЄДРПОУ 42086719</t>
  </si>
  <si>
    <t xml:space="preserve">  Дата створення : 11.01.22
    ID:UA-P-2022-01-11-000577-c 
  Завершена</t>
  </si>
  <si>
    <t>ДК 021:2015: 48440000-4 Пакети програмного забезпечення для фінансового аналізу та бухгалтерського обліку</t>
  </si>
  <si>
    <t>12.01.2022
№01-22</t>
  </si>
  <si>
    <t>ПП "ІННПРЕС"
ЄДРПОУ 41683236</t>
  </si>
  <si>
    <t xml:space="preserve">  Дата створення : 12.01.22
  ID: UA-P-2022-01-12-001491-c
 Завершена</t>
  </si>
  <si>
    <t xml:space="preserve">ДК 021:2015: 09320000-8 Пара, гаряча вода та пов’язана продукція </t>
  </si>
  <si>
    <t>12.01.2022
№2271</t>
  </si>
  <si>
    <t>ТОВ "Краматорськтеплоенерго"
ЄДРПОУ 34627789</t>
  </si>
  <si>
    <t xml:space="preserve">  Дата створення : 25.01.21
    ID: UA-2021-01-25-003876-c
  Завершена</t>
  </si>
  <si>
    <t>ДК 021:2015:90910000-9
Послуги з прибирання</t>
  </si>
  <si>
    <t>20.01.2022
№02-22</t>
  </si>
  <si>
    <t>ФОП Кошевий Ю.В.
ЄДРПОУ 2650411094</t>
  </si>
  <si>
    <t xml:space="preserve">  Дата створення : 20.01.22
   ID: UA-P-2022-01-20-002368-c
  Завершена</t>
  </si>
  <si>
    <t>ДК 021:2015: 79710000-4 Охоронні послуги</t>
  </si>
  <si>
    <t>20.01.2022
№18/18</t>
  </si>
  <si>
    <t>ПП "СБ "ТИТАН"
ЄДРПОУ 34722585</t>
  </si>
  <si>
    <t xml:space="preserve">  Дата створення : 27.01.22
   ID: UA-P-2022-01-27-003398-c
  Завершена</t>
  </si>
  <si>
    <t>ДК 021:2015: 60140000-1 Нерегулярні пасажирські перевезення</t>
  </si>
  <si>
    <t>20.01.2022
№03-22</t>
  </si>
  <si>
    <t>ФОП Ларіков О.В.
ЄДРПОУ 2305813677</t>
  </si>
  <si>
    <t xml:space="preserve">  Дата створення : 20.01.22
   ID: UA-P-2022-01-20-002627-c
  Завершена</t>
  </si>
  <si>
    <t>ДК 021:2015: 50310000-1 Технічне обслуговування і ремонт офісної техніки</t>
  </si>
  <si>
    <t>28.01.2022
№Л22-0102</t>
  </si>
  <si>
    <t>ФОП Луговий О.О.
ЄДРПОУ 2566705893</t>
  </si>
  <si>
    <t>Краматорський міський центр соціальних служб , 23027243</t>
  </si>
  <si>
    <t xml:space="preserve"> 20.01.2022,   ID: UA-2022-01-20-015034-b, завершена</t>
  </si>
  <si>
    <t>Послуги з утримання будинку та прибудинкової території,                 90910000-9 Послуги з прибирання</t>
  </si>
  <si>
    <t>17.01.2022, № 01-22</t>
  </si>
  <si>
    <t>ТОВ "УК "ЛАДІС",  40872929</t>
  </si>
  <si>
    <t>20.01.2022,  UA-2022-01-20-015136-b</t>
  </si>
  <si>
    <t xml:space="preserve">охорона об'єкту за допомогою системи охоронної сигналізації за адресою вул. Двірцева, буд. 27, м. Краматорськ Донецької обл.,  79710000-4 Охоронні послуги  </t>
  </si>
  <si>
    <t>17.01.2022, № 01-13</t>
  </si>
  <si>
    <t>ПП "СБ "ТИТАН"</t>
  </si>
  <si>
    <t>26.01.2022,   UA-2022-01-26-014983-b</t>
  </si>
  <si>
    <t xml:space="preserve">постачання теплової енергії в гарячій воді для опалення, плата за абонентське обслуговування , 09320000-8 Пара, гаряча вода та пов’язана продукція </t>
  </si>
  <si>
    <t>17.01.2022, № 2270</t>
  </si>
  <si>
    <t>ТОВ "Краматорськтеплоенерго"</t>
  </si>
  <si>
    <t>15,5 Гкал</t>
  </si>
  <si>
    <t>20.01.2022,   UA-2022-01-20-007957-b</t>
  </si>
  <si>
    <t>Електрична енергія , 09310000-5: Електрична енергія</t>
  </si>
  <si>
    <t>17.01.2022, № 1192</t>
  </si>
  <si>
    <t>2202 кВт</t>
  </si>
  <si>
    <t>Териоріальний центр соціального обслуговування (надання соціальних послуг) Краматорської міської ради ЄДРПОУ 25600706</t>
  </si>
  <si>
    <t>13.01.2022                                UA-2022-01-13-005339-a Завершено</t>
  </si>
  <si>
    <t>Послуги з розподілу електричної енергії ДК 021:2015: 65310000-9 Розподіл електричної енергії</t>
  </si>
  <si>
    <t>№776              від 12.01.2022</t>
  </si>
  <si>
    <t>АТ "ДТЕК Донецькі електромережі"</t>
  </si>
  <si>
    <t>12 міс.</t>
  </si>
  <si>
    <t>13.01.2022                                UA-2022-01-13-005612-a Завершено</t>
  </si>
  <si>
    <t xml:space="preserve">Постачання електричної енергії ДК 021:2015: 09310000-5 Електрична енергія </t>
  </si>
  <si>
    <t>№776          від 11.01.2021</t>
  </si>
  <si>
    <t>ТОВ "Донецькі енергетичні послуги"</t>
  </si>
  <si>
    <t>18.01.2022                                UA-2022-01-18-005999-a Завершено</t>
  </si>
  <si>
    <t>Послуги телефонного зв’язку ДК 021:2015: 64210000-1 Послуги телефонного зв’язку та передачі даних</t>
  </si>
  <si>
    <t>№ 64-1250 від 18.01.2022</t>
  </si>
  <si>
    <t>АТ "Укртелеком"</t>
  </si>
  <si>
    <t>18.01.2022                                UA-2022-01-18-006848-a Завершено</t>
  </si>
  <si>
    <t>Пара, гаряча вода та пов’язана продукція ДК 021:2015: 09320000-8 Пара, гаряча вода та пов’язана продукція</t>
  </si>
  <si>
    <t>№2286 від 17.01.2022</t>
  </si>
  <si>
    <t>45,933 Гкал.</t>
  </si>
  <si>
    <t>18.01.2022                                UA-2022-01-20-003911-b Завершено</t>
  </si>
  <si>
    <t>Медичний огляд (профілактичні дослідження) ДК 021:2015: 85140000-2 Послуги у сфері охорони здоров’я різні</t>
  </si>
  <si>
    <t>№ 97 від 19.01.2022</t>
  </si>
  <si>
    <t>ДУ "ДОНЕЦЬКИЙ ОБЛАСНИЙ ЦЕНТР КОНТРОЛЮ ТА ПРОФІЛАКТИКИ ХВОРОБ МІНІСТЕРСТВА ОХОРОНИ ЗДОРОВ'Я УКРАЇНИ</t>
  </si>
  <si>
    <t>48 люд.</t>
  </si>
  <si>
    <t>КЗ "СК "Краматорськ" 44162618</t>
  </si>
  <si>
    <t>29.12.2021 UA-2021-12-29-005699-c</t>
  </si>
  <si>
    <t>Послуги з перевезення автомобільним транспортом спортсменів-інструкторів з виду спорту та тренерського складу до місця проведення змагань та у зворотному напрямуДК 021:2015: 60140000-1 Нерегулярні пасажирські перевезення</t>
  </si>
  <si>
    <t>№02А-01/2022 від28.01.22</t>
  </si>
  <si>
    <t>ПрАТ «Краматорське АТП 11410» ЄДРПОУ 03113905</t>
  </si>
  <si>
    <t>50102 км</t>
  </si>
  <si>
    <t>30.12.21 UA-2021-12-30-008865-c</t>
  </si>
  <si>
    <t>Послуги з організації харчування спортсменів-інструкторів з виду спорту та тренерського складу (відділи з футболу та хокею)ДК 021:2015: 55320000-9 Послуги з організації харчування</t>
  </si>
  <si>
    <t xml:space="preserve"> №03-Х-01/2022 від 31.01.2022</t>
  </si>
  <si>
    <t xml:space="preserve">ФОП АНДРЕЄВА МАРИНА ВІТАЛІЇВНА ЄДРПОУ: 2538810748 </t>
  </si>
  <si>
    <t>27575 послуги</t>
  </si>
  <si>
    <t>28.01.2022 UA-2021-12-06-009563-c</t>
  </si>
  <si>
    <t>Послуга по обслуговуванню комп’ютерної програми обліку "Ареал-Облік", ДК 021:2015:72260000-5 Послуги, пов’язані з програмним забезпеченням</t>
  </si>
  <si>
    <t>28.01.2022 №21-2022</t>
  </si>
  <si>
    <t>ТОВ "А-СОФТ ПРО" ЄДРПОУ: 44582940</t>
  </si>
  <si>
    <t>Комунальне підприємство електромереж зовнішнього освітлення "Міськсвітло"  03342681</t>
  </si>
  <si>
    <t>UA-2022-01-14-005510-a</t>
  </si>
  <si>
    <t>Послуги з телефонного зв’язку та передачі даних для управління системою зовнішнього освітлення м. Краматорськ
 за кодом  ДК 021:2015:  64210000-1 Послуги телефонного зв’язку та передачі даних</t>
  </si>
  <si>
    <t xml:space="preserve">  26.01.2022            № 3549744</t>
  </si>
  <si>
    <t>ПРИВАТНЕ АКЦІОНЕРНЕ ТОВАРИСТВО "КИЇВСТАР" код ЄДРПОУ 21673832</t>
  </si>
  <si>
    <t>Послуги з телефонного зв’язку за кодом  ДК 021:2015: 64210000-1 Послуги телефонного зв’язку та передачі даних</t>
  </si>
  <si>
    <t xml:space="preserve"> 26.01.2022           №64-122</t>
  </si>
  <si>
    <t>АКЦІОНЕРНЕ ТОВАРИСТВО "УКРТЕЛЕКОМ" код ЄДРПОУ 21560766</t>
  </si>
  <si>
    <t>UA-2021-01-16-001234-a</t>
  </si>
  <si>
    <t>Канцелярські товари за кодом  ДК 021:2015:  30190000-7 Офісне устаткування та приладдя різне</t>
  </si>
  <si>
    <t xml:space="preserve">  21.01.2021            № 03/21-П</t>
  </si>
  <si>
    <t>ПРИВАТНЕ ПІДПРИЄМСТВО "ЛОТЕКС" код ЄДРПОУ 21992158</t>
  </si>
  <si>
    <t>12 комплектів</t>
  </si>
  <si>
    <t>UA-2022-01-20-006084-b</t>
  </si>
  <si>
    <t>Послуги з ремонту Новорічних світлових конструкцій (заміна гірлянди) за кодом  ДК 021:2015: 50530000-9 Послуги з ремонту і технічного обслуговування техніки</t>
  </si>
  <si>
    <t xml:space="preserve"> 20.01.2022            №2</t>
  </si>
  <si>
    <t>ПРИВАТНЕ ПІДПРИЄМСТВО "ЄВРОБУДЕНЕРГО" код ЄДРПОУ  40367747</t>
  </si>
  <si>
    <t>15 шт</t>
  </si>
  <si>
    <t>UA-2022-01-24-000122-b</t>
  </si>
  <si>
    <t>Мастильні матеріали, антифризні речовини за кодом  ДК 021:2015: 24950000-8 Спеціалізована хімічна продукція</t>
  </si>
  <si>
    <t xml:space="preserve"> 24.01.2022            №02/22-П</t>
  </si>
  <si>
    <t>ТОВ "ІСТОК-АВТОЗАПЧАСТИНА"код ЄДРПОУ 36456783</t>
  </si>
  <si>
    <t>8 шт.,        3 каністри</t>
  </si>
  <si>
    <t>UA-2022-01-26-000326-b</t>
  </si>
  <si>
    <t>Послуги з сервісного обслуговування та поточного ремонту офісної технікиза кодом  ДК 021:2015:  50310000-1 Технічне обслуговування і ремонт офісної техніки</t>
  </si>
  <si>
    <t xml:space="preserve"> 26.01.2022           №01/22</t>
  </si>
  <si>
    <t>ТОВ "ВЕРСІЯ" код ЄДРПОУ  22024875</t>
  </si>
  <si>
    <t>14 послуг</t>
  </si>
  <si>
    <t>КВП «КРАМАТОРСЬКИЙ ВОДОКАНАЛ», ЄДРПОУ 05524251</t>
  </si>
  <si>
    <t>01.11.2021р.                                             UA-2021-11-01-011615-a                                         Завершена</t>
  </si>
  <si>
    <t>Гіпохлорит натрію марки Б                                                      ДК 021:2015: 24310000-0: Основні неорганічні хімічні речовини</t>
  </si>
  <si>
    <t>18.01.2022р. №22</t>
  </si>
  <si>
    <t>ТОВ "АГРОГАЗСЕРВІС"                                                 ЄДРПОУ: 30600063</t>
  </si>
  <si>
    <t>1 150 000,00</t>
  </si>
  <si>
    <t>115 тон</t>
  </si>
  <si>
    <t>02.11.2021р.                                        UA-2021-11-02-013624-a  Завершена</t>
  </si>
  <si>
    <t>Хлор рідкий в контейнерах                                                  ДК 021:2015: 24310000-0: Основні неорганічні хімічні речовини</t>
  </si>
  <si>
    <t>10.01.2022р. №10</t>
  </si>
  <si>
    <t>2 690 000,00 </t>
  </si>
  <si>
    <t>79.8 тонни</t>
  </si>
  <si>
    <t>07.12.2021р.                                       UA-2021-12-07-009815-c   Закупівля не відбулась</t>
  </si>
  <si>
    <t>Газ паливний стиснений                                                                           ДК 021:2015: 09123000-7 Природний газ</t>
  </si>
  <si>
    <t>12 369, 00</t>
  </si>
  <si>
    <t>__</t>
  </si>
  <si>
    <t>___</t>
  </si>
  <si>
    <t>300000 м³</t>
  </si>
  <si>
    <t>20.12.2021р.                                        UA-2021-12-20-014259-c Завершена</t>
  </si>
  <si>
    <t>Обов`язкове страхування цивільно-правової відповідальності власників наземних транспортних засобів                                                             ДК 021:2015: 66510000-8: Страхові послуги</t>
  </si>
  <si>
    <t>70,96300 </t>
  </si>
  <si>
    <t>05.01.2022р. №ОСЦПВ -ген- р 033 -004-22 000001-09</t>
  </si>
  <si>
    <t>ПрАТ "УПСК" Генеральна дирекція                                                         ЄДРПОУ: 34217644</t>
  </si>
  <si>
    <t>50 послуг</t>
  </si>
  <si>
    <t>20.12.2021р.                                        UA-2021-12-20-017537-c Завершена</t>
  </si>
  <si>
    <t>Послуги з перевірки технічного стану технологічних транспортних засобів                                                             ДК 021:2015: 66510000-8: Страхові послуги</t>
  </si>
  <si>
    <t xml:space="preserve">17.01.2022р. № 07-0002 14 </t>
  </si>
  <si>
    <t>ТОВ "НЕЗАЛЕЖНА ЕКСПЕРТНА ОРГАНІЗАЦІЯ "СТАНДАРТ"                                                       ЄДРПОУ: 41617268</t>
  </si>
  <si>
    <t>24 послуги</t>
  </si>
  <si>
    <t>21.12.2021р.                                       UA-2021-12-21-021911-c Закупівля не відбулась</t>
  </si>
  <si>
    <t>Послуги фінансового лізингу на придбання - екскаватора-навантажувача                                                             ДК 021:2015: 66110000-4: Банківські послуги</t>
  </si>
  <si>
    <t>28.12.2021р.                                        UA-2021-12-28-002426-c Завершена</t>
  </si>
  <si>
    <t>Технічне приймання вузлів обліку холодної води                                                      ДК 021:2015: 50410000-2: Послуги з ремонту і технічного обслуговування вимірювальних, випробувальних і контрольних приладів</t>
  </si>
  <si>
    <t>28.01.2022р. № 33</t>
  </si>
  <si>
    <t>ФОП ХОМЕНКО РОМАН ВАДИМОВИЧ                              ЄДРПОУ: 3006719835</t>
  </si>
  <si>
    <t>2 143,19700</t>
  </si>
  <si>
    <t>20 499 послуг</t>
  </si>
  <si>
    <t>29.12.2021р.                                        UA-2021-12-29-002710-c Завершена</t>
  </si>
  <si>
    <t>Послуги з передачі коротких повідомлень (СМС)                                                     ДК 021:2015: 64210000-1: Послуги телефонного зв’язку та передачі даних</t>
  </si>
  <si>
    <t>25.01.2022р. №26</t>
  </si>
  <si>
    <t>ТОВ "МОБАЙЛ МАРКЕТІНГ ГРУП"                                                 ЄДРПОУ: 38871423</t>
  </si>
  <si>
    <t>154,80000 </t>
  </si>
  <si>
    <t>360 000 штук</t>
  </si>
  <si>
    <t>31.12.2021р.                                       UA-2021-12-31-001456-c Завершена</t>
  </si>
  <si>
    <t>Послуги з технічного обслуговування реєстраторів розрахункових операцій                                                                                                  ДК 021:2015: 50310000-1 Технічне обслуговування і ремонт офісної техніки матеріали різні</t>
  </si>
  <si>
    <t>24.01.2022р. №25</t>
  </si>
  <si>
    <t>ТОВ "ЦСО НІКРОН"                                                 ЄДРПОУ: 32213386</t>
  </si>
  <si>
    <t>8 послуг</t>
  </si>
  <si>
    <t>05.01.2022р.                                      UA-2022-01-05-002389-c Завершена</t>
  </si>
  <si>
    <t>Послуги з прийому та захоронення відходів                                                                                                  ДК 021:2015: 90510000-5 Утилізація/видалення сміття та поводження зі сміттям матеріали різні</t>
  </si>
  <si>
    <t>49,61912 </t>
  </si>
  <si>
    <t>04.01.2022р. №13/22/4</t>
  </si>
  <si>
    <t>06.01.2022р.                                      UA-2022-01-06-000645-c Прийом пропозицій</t>
  </si>
  <si>
    <t>Газ нафтовий скраплений                                                                                                  ДК 021:2015: 09120000-6  Газове паливо</t>
  </si>
  <si>
    <t>250000 літрів</t>
  </si>
  <si>
    <t>06.01.2022р.                                      UA-2022-01-06-003449-c Завершена</t>
  </si>
  <si>
    <t>Послуги, пов’язані з базами даних                                                                                                  ДК 021:2015: 72320000-4 Послуги, пов’язані з базами даних матеріали різні</t>
  </si>
  <si>
    <t>05.01.2022р. №07</t>
  </si>
  <si>
    <t>КОМУНАЛЬНЕ ПІДПРИЄМСТВО "СЛУЖБА ЄДИНОГО ЗАМОВНИКА" ЖИТЛОВО-КОМУНАЛЬНОГО ГОСПОДАРСТВА М.КРАМАТОРСЬКА                                                 ЄДРПОУ: 31944772</t>
  </si>
  <si>
    <t>1 послуга</t>
  </si>
  <si>
    <t>06.01.2022р.                                       UA-2022-01-06-003620-c Завершена</t>
  </si>
  <si>
    <t>Послуги, пов’язані з діловою сферою                                                                                                  ДК 021:2015: 79990000-0 Різні послуги, пов’язані з діловою сферою</t>
  </si>
  <si>
    <t>05.01.2022р. №06</t>
  </si>
  <si>
    <t>06.01.2022р.                                       UA-2022-01-06-003881-c Завершена</t>
  </si>
  <si>
    <t>Газ нафтовий скраплений                                                                                                  ДК 021:2015: 09120000-6: Газове паливо</t>
  </si>
  <si>
    <t>17.01.2022р. №12</t>
  </si>
  <si>
    <t>ТОВАРИСТВО З ОБМЕЖЕНОЮ ВІДПОВІДАЛЬНІСТЮ "ТЕРМІНАЛ"                                                 ЄДРПОУ: 31366203</t>
  </si>
  <si>
    <t>25000 літрів</t>
  </si>
  <si>
    <t>11.01.2022р.                                       UA-2022-01-11-005769-a Прийом пропозицій</t>
  </si>
  <si>
    <t>Бензин А-92, бензин А-95, дизельне паливо                                                                                                  ДК 021:2015: 09130000-9: Нафта і дистиляти</t>
  </si>
  <si>
    <t>115 000 л (Бензин А-92, бензин А-95);                      120 000 л (Дизельне паливо)</t>
  </si>
  <si>
    <t>12.01.2022р.                                       UA-2022-01-12-000213-a Завершена</t>
  </si>
  <si>
    <t>Продукти харчування                                                                                                 ДК 021:2015: 15130000-8 М’ясопродукти</t>
  </si>
  <si>
    <t>06.01.2022р. №09/1</t>
  </si>
  <si>
    <t>ФОП ГОЛОВ ІЛЛЯ РОМАНОВИЧ                             ЄДРПОУ: 3155502298</t>
  </si>
  <si>
    <t>1 лот</t>
  </si>
  <si>
    <t>14.01.2022р.                                       UA-2022-01-14-006459-a Завершена</t>
  </si>
  <si>
    <t>Послуги з формування, друку та доставки платіжних документів (квитанцій) багатоквартирного сектору                                                                                                 ДК 021:2015: 79820000-8 Послуги, пов’язані з друком</t>
  </si>
  <si>
    <t>513,09720 </t>
  </si>
  <si>
    <t>28.01.2022р. №37</t>
  </si>
  <si>
    <t>11 послуг</t>
  </si>
  <si>
    <t>17.01.2022р.                                       UA-2022-01-17-000506-a Завершена</t>
  </si>
  <si>
    <t>Послуги з формування, друку та доставки платіжних документів (квитанцій) приватного сектору                                                                                               ДК 021:2015: 79820000-8 Послуги, пов’язані з друком</t>
  </si>
  <si>
    <t>205 175,63</t>
  </si>
  <si>
    <t>31.01.2022р. №38</t>
  </si>
  <si>
    <t>19.01.2022р.                                      UA-2022-01-19-002935-a  Завершена</t>
  </si>
  <si>
    <t>Сантехнічні вироби та інший товар                                                                                                 ДК 021:2015: 44410000-7 Вироби для ванної кімнати та кухні</t>
  </si>
  <si>
    <t>18.01.2022р. №20</t>
  </si>
  <si>
    <t>ФОП БЕШУЛЯ ВОЛОДИМИР ОЛЕКСАНДРОВИЧ                             ЄДРПОУ: 3487903594</t>
  </si>
  <si>
    <t>19.01.2022р.                                      UA-2022-01-19-004583-a  Завершена</t>
  </si>
  <si>
    <t>Господарчі товари та інший товар                                                                                                 ДК 021:2015: 44510000-8 Знаряддя</t>
  </si>
  <si>
    <t>18.01.2022р. №19</t>
  </si>
  <si>
    <t>19.01.2022р.                                      UA-2022-01-19-004935-a  Завершена</t>
  </si>
  <si>
    <t>Мітли, щітки та інше господарське приладдя                                                                                                 ДК 021:2015: 39220000-0: Кухонне приладдя, товари для дому та господарства і приладдя для закладів громадського харчування</t>
  </si>
  <si>
    <t>18.01.2022р. №21</t>
  </si>
  <si>
    <t>20.01.2022р.                                       UA-2022-01-20-007037-b  Завершена</t>
  </si>
  <si>
    <t xml:space="preserve">Послуги з організації та здійсненню аварійно-рятувального обслуговування об’єкту                                                                                                 ДК 021:2015: 75250000-3 Послуги пожежних і рятувальних служб </t>
  </si>
  <si>
    <t>18.01.2022р. №763/2022/1</t>
  </si>
  <si>
    <t>12 ДЕРЖАВНИЙ ПОЖЕЖНО-РЯТУВАЛЬНИЙ ЗАГІН ГОЛОВНОГО УПРАВЛІННЯ ДЕРЖАВНОЇ СЛУЖБИ УКРАЇНИ З НАДЗВИЧАЙНИХ СИТУАЦІЙ У ДОНЕЦЬКІЙ ОБЛАСТІ                             ЄДРПОУ: 38355198</t>
  </si>
  <si>
    <t>21.01.2022р.                                       UA-2022-01-21-004523-b  Завершена</t>
  </si>
  <si>
    <t>Послуги з навчання з питань охорони праці та промислової безпеки                                                                                                ДК 021:2015: 80510000-2 Послуги з професійної підготовки спеціалістів</t>
  </si>
  <si>
    <t>20.01.2022р. №24</t>
  </si>
  <si>
    <t>ТОВАРИСТВО З ОБМЕЖЕНОЮ ВІДПОВІДАЛЬНІСТЮ "НАВЧАЛЬНО-ВИРОБНИЧИЙ ЦЕНТР "ДОНБАС"                             ЄДРПОУ:  44075190</t>
  </si>
  <si>
    <t>26.01.2022р.                                      UA-2022-01-26-012528-b  Завершена</t>
  </si>
  <si>
    <t>Участь в Українській асоціації підприємств водопровідно-каналізаційного господарства "УКРВОДОКАНАЛЕКОЛОГІЯ"                                                                                                ДК 021:2015: 98130000-3 Послуги різних членських організацій</t>
  </si>
  <si>
    <t>26.01.2022р. №29</t>
  </si>
  <si>
    <t>УКРАЇНСЬКА АСОЦІАЦІЯ ПІДПРИЄМСТВ ВОДОПРОВІДНО-КАНАЛІЗАЦІЙНОГО ГОСПОДАРСТВА "УКРВОДОКАНАЛЕКОЛОГІЯ"   ЄДРПОУ:  02766315</t>
  </si>
  <si>
    <t>27.01.2022р.                                     UA-2022-01-27-004810-b   Завершена</t>
  </si>
  <si>
    <t>Замки, ключі та петлі                                                                                               ДК 021:2015: 44520000-1 Замки, ключі та петлі</t>
  </si>
  <si>
    <t>25.01.2022р. №27</t>
  </si>
  <si>
    <t>ФОП КАЗАКОВ ІГОР ОЛЕКСАНДРОВИЧ  ЄДРПОУ:  2362509914</t>
  </si>
  <si>
    <t>27.01.2022р.                                      UA-2022-01-27-007385-b  Завершена</t>
  </si>
  <si>
    <t>Послуиг з прибирання льоду на окремих ділянках вулиць м. Краматорська, в тому числі шляхом розсипання протиожеледних матеріалів                                                                                              ДК 021:2015:  90630000-2 Послуги з прибирання льоду</t>
  </si>
  <si>
    <t>26.01.2022р. №30</t>
  </si>
  <si>
    <t>КОМУНАЛЬНЕ ПІДПРИЄМСТВО "ДІЛЬНИЦЯ ПО РЕМОНТУ, УТРИМАННЮ АВТОШЛЯХІВ ТА СПОРУДЖЕНЬ НА НИХ"  ЄДРПОУ:  13489818</t>
  </si>
  <si>
    <t>28.01.2022р.                                      UA-2022-01-28-002458-b  Завершена</t>
  </si>
  <si>
    <t>Послуги з ремонту і технічного обслуговування комп’ютерної техніки, заправки та регенерації картриджів, ремонту принтерів                                                                                             ДК 021:2015:  50320000-4 Послуги з ремонту і технічного обслуговування персональних комп’ютерів</t>
  </si>
  <si>
    <t>25.01.2022р. №28</t>
  </si>
  <si>
    <t>ФОП БУТ НАТАЛІЯ МИХАЙЛІВНА                               ЄДРПОУ:  3102402386</t>
  </si>
  <si>
    <t>Управління фізичної культури та спорту Краматорської міської ради           ЄДРПОУ 44321989</t>
  </si>
  <si>
    <t>20.01.2022 UA-2022-01-20-000724-b</t>
  </si>
  <si>
    <t>Телекомунікаційні послуги - доступ до мережі інтернет  (код ДК 021-2015 72410000-7 - Послуги провайдерів)</t>
  </si>
  <si>
    <t>18.01.2022 №1</t>
  </si>
  <si>
    <t>ТОВАРИСТВО З ОБМЕЖЕНОЮ ВІДПОВІДАЛЬНІСТЮ "ІНТЕРНЕТ СХІД ГРУП"  37944317</t>
  </si>
  <si>
    <t>20.01.2022  UA-2022-01-20-001185-b</t>
  </si>
  <si>
    <t>Утилізація сміття та поводження зі сміттям (код ДК 021-2015 90510000-5 - Утилізація/видалення сміття та поводження зі сміттям)</t>
  </si>
  <si>
    <t>18.01.2022 №3954/22</t>
  </si>
  <si>
    <t>КОМУНАЛЬНЕ АВТОТРАНСПОРТНЕ ПІДПРИЄМСТВО 052810  05448946</t>
  </si>
  <si>
    <t>18.01.2022 UA-2022-01-18-000217-a</t>
  </si>
  <si>
    <t>Розподіл електричної енергії на 2022 рік та послуги із забезпечення перетікань реактивної електричної енергії (код ДК 021-2015 65310000-9 - Розподіл електричної енергії)</t>
  </si>
  <si>
    <t>18.01.2022 №2220</t>
  </si>
  <si>
    <t>АКЦІОНЕРНЕ ТОВАРИСТВО "ДТЕК ДОНЕЦЬКІ ЕЛЕКТРОМЕРЕЖІ"  00131268</t>
  </si>
  <si>
    <t>14.01.2022 UA-2022-01-14-002538-a</t>
  </si>
  <si>
    <t>Теплова енергія та плата за абонентське обслуговування м. Краматорськ, вул. Василя Стуса, 66 СК «Лідер» (код ДК 021-2015 09320000-8 - Пара, гаряча вода та пов’язана продукція)</t>
  </si>
  <si>
    <t>26.01.2022 №2272</t>
  </si>
  <si>
    <t>ТОВАРИСТВО З ОБМЕЖЕНОЮ ВІДПОВІДАЛЬНІСТЮ "КРАМАТОРСЬКТЕПЛОЕНЕРГО" 34657789</t>
  </si>
  <si>
    <t>14.01.2022 UA-2022-01-14-002398-a</t>
  </si>
  <si>
    <t>Теплова енергія та плата за абонентське обслуговування м. Краматорськ, вул. Паркова, 103-а СК «Титан», вул. Паркова, 56, СК «Олімпія», Бул. Краматорський, 1, СК «Спринт» (код ДК 021-2015 09320000-8 - Пара, гаряча вода та пов’язана продукція)</t>
  </si>
  <si>
    <t>26.01.2022 №2277</t>
  </si>
  <si>
    <t>27.01.2022 UA-2022-01-27-000449-b</t>
  </si>
  <si>
    <t>Пакет комп'ютерної програми обліку бухгалтрської та фінансово-господарської діяльності підприємства "Ареал-Облік" (код ДК 021-2015 48440000-4 - Пакети програмного забезпечення для фінансового аналізу та бухгалтерського обліку)</t>
  </si>
  <si>
    <t>27.01.2022 №8-2022</t>
  </si>
  <si>
    <t>ТОВАРИСТВО З ОБМЕЖЕНОЮ ВІДПОВІДАЛЬНІСТЮ "А-СОФТ ПРО" 44582940</t>
  </si>
  <si>
    <t>13.01.2022 UA-2022-01-13-003843-a</t>
  </si>
  <si>
    <t>Електрична енергія на 2022 рік (код ДК 021-2015 09310000-5 - Електрична енергія)</t>
  </si>
  <si>
    <t>28.01.2022 №ЕС-84/2022</t>
  </si>
  <si>
    <t>ТОВАРИСТВО З ОБМЕЖЕНОЮ ВІДПОВІДАЛЬНІСТЮ "ЄВРОГАЗ ЛТД" 41665589</t>
  </si>
  <si>
    <t>17.01.2022 UA-2022-01-17-000377-a</t>
  </si>
  <si>
    <t>Теплова енергія лот 3 (код ДК 021-2015 09320000-8 - Пара, гаряча вода та пов’язана продукція)</t>
  </si>
  <si>
    <t>31.01.2022 №8</t>
  </si>
  <si>
    <t>КОМУНАЛЬНЕ ВИРОБНИЧЕ ПІДПРИЄМСТВО "КРАМАТОРСЬКА ТЕПЛОМЕРЕЖА" КРАМАТОРСЬКОЇ МІСЬКОЇ РАДИ  00131133</t>
  </si>
  <si>
    <t>Покупець Спеціалізоване комунальне підприємство "Ритуальна служба" Краматорської міської ради,                               ЄДРПОУ 03342942</t>
  </si>
  <si>
    <t> UA-2022-01-06-003802-c-завершена</t>
  </si>
  <si>
    <t>Табличка рит.на хрести(металева) (код ДК 021:2015 39270000-5 Вироби релігійного призначення)</t>
  </si>
  <si>
    <t>13,5</t>
  </si>
  <si>
    <t>Договір № 06/01 від 06.01.2022р.</t>
  </si>
  <si>
    <t>Фізична особа-підприємець  ФОМЕНКО АНДРІЙ ВІТАЛІЙОВИЧ ЄДРПОУ: 2610319999</t>
  </si>
  <si>
    <t>UA-2022-01-06-003505-c-завершена</t>
  </si>
  <si>
    <t>Розробка проекту землеустрою (код ДК 021 2015 71320000-7 Послуги з інженерного проектування)</t>
  </si>
  <si>
    <t>48,91767</t>
  </si>
  <si>
    <t>Договір № 06/01 від 314.12.2021р.</t>
  </si>
  <si>
    <t>Фізична особа-підприємець Мілованова Вікторія Геннадіївна   ЄДРПОУ:  2270813448</t>
  </si>
  <si>
    <t> UA-2022-01-24-002533-b-завершена</t>
  </si>
  <si>
    <t>Послуги з поводження з твердими побутовими відходами (код ДК 021:2015 90510000-5 Утилізація/видалення сміття та поводження зі сміттям)</t>
  </si>
  <si>
    <t>49,283</t>
  </si>
  <si>
    <t>Договір № 1071/22 від 24.01.2022р.</t>
  </si>
  <si>
    <t xml:space="preserve">КОМУНАЛЬНЕ АВТОТРАНСПОРТНЕ ПІДПРИЄМСТВО 052810  ЄДРПОУ:  05448946             </t>
  </si>
  <si>
    <t> UA-2022-01-24-003688-b-завершена</t>
  </si>
  <si>
    <t>Труна 6 комбінована, труна 6 лакована (код ДК 021:2015 39290000-1 Фурнітура різна)</t>
  </si>
  <si>
    <t>Договір №9 від 24.01.2022р.</t>
  </si>
  <si>
    <t>Фізична особа-підприємець КОНДРАТЮК ТАРАС ВАЛЕРІЙОВИЧ ЄДРПОУ: 3133315399</t>
  </si>
  <si>
    <t>UA-2022-01-24-008773-b-прийом пропозицій</t>
  </si>
  <si>
    <t>Тканина (код ДК 021:2015 19210000-1 Натуральні тканини (Синтетичні тканини(код ДК 021:2015 19211000-8), схожі на Атлас, Велюр-штора, Стрейч-велюр, Шовк (надалі-Тканина).</t>
  </si>
  <si>
    <t>162,2</t>
  </si>
  <si>
    <t>UA-2022-01-24-012466-b-прийом пропозицій</t>
  </si>
  <si>
    <t>Труни лаковані (код ДК 021:2015 44220000-8 Столярні вироби).</t>
  </si>
  <si>
    <t>195,7</t>
  </si>
  <si>
    <t>UA-2022-01-25-007199-b-завершена</t>
  </si>
  <si>
    <t>Виконання послуг по обслуговуванню комп'ютерної програми обліку "Ареал-облік" (код ДК 021:2015 72260000-5 Послуги, пов’язані з програмним забезпеченням)</t>
  </si>
  <si>
    <t>49,2</t>
  </si>
  <si>
    <t>Договір № 48-2022 від 25.01.2022р.</t>
  </si>
  <si>
    <t>ТОВАРИСТВО З ОБМЕЖЕНОЮ ВІДПОВІДАЛЬНІСТЮ "А-СОФТ ПРО"     ЄДРПОУ: 44582940</t>
  </si>
  <si>
    <t>UA-2022-01-26-001994-b-період уточнень</t>
  </si>
  <si>
    <t>Труни комбіновані (код ДК 021:2015 44190000-8 Конструкційні матеріали різні)</t>
  </si>
  <si>
    <t>198,0</t>
  </si>
  <si>
    <t>UA-2022-01-26-008855-b-період уточнень</t>
  </si>
  <si>
    <t>Хрести дерев'яні (код ДК 021:2015 44110000-4 Конструкційні матеріали).</t>
  </si>
  <si>
    <t>195,0</t>
  </si>
  <si>
    <t>UA-2022-01-27-005483-b-період уточнень</t>
  </si>
  <si>
    <t>Штучні квіти, стрічка(код ДК 021:2015 39560000-5 Текстильні вироби різні).</t>
  </si>
  <si>
    <t>UA-2022-01-27-010267-b-період уточнень</t>
  </si>
  <si>
    <t>Каркаси вінків та корзин (ДК 021:2015 44310000-6 Вироби з дроту).</t>
  </si>
  <si>
    <t>199,15</t>
  </si>
  <si>
    <t>UA-2021-12-03-011232-c-завершена</t>
  </si>
  <si>
    <t>Бензин А-92,дизельне паливо (код ДК 021:2015 09130000-9 Нафта і дистиляти)</t>
  </si>
  <si>
    <t>576,0</t>
  </si>
  <si>
    <t>Договір № 113-2022 від 13.01.2022 р.</t>
  </si>
  <si>
    <t>ПМ ВВП "ПРОТЕХ" ЄДРПОУ: 13540086</t>
  </si>
  <si>
    <t>511,08</t>
  </si>
  <si>
    <t>18000л</t>
  </si>
  <si>
    <t>Комунальне підприємство "Об'єднання парків культури та відпочинку" ЄДРПОУ 30897968</t>
  </si>
  <si>
    <t>14.01.2022                                                                  UA   2022-01-14-000716-а                                    ID c5908735527c3493d8411605630829da3</t>
  </si>
  <si>
    <t>заміна водопроводної мережі ( на території парку культури та відпочинку "Сад Бернацького")</t>
  </si>
  <si>
    <t>11.01.2022       № 1</t>
  </si>
  <si>
    <t>Комунальне виробниче підприємство "Краматорський водоканал" 05524251</t>
  </si>
  <si>
    <t>27.01.2022                                                                  UA   2022-01-27-002072-с                                      ID efa185e2a2a34ff79eae5a028c5ba415</t>
  </si>
  <si>
    <t>полотно Державного прпора України</t>
  </si>
  <si>
    <t>25.01.2022     № 1</t>
  </si>
  <si>
    <t>ТОВ "Торгівельно-виробниче підприємство "СПЕЦТАЙМ"  41674457</t>
  </si>
  <si>
    <t>27.01.2022                                                                  UA   2021-12-10-003722-b                                      ID f503c802bdc34522909e6e1f8dfaf27f</t>
  </si>
  <si>
    <t>виготовлення топографо-геодезичної зйомки з подеревкой та розроблення проекту землеустрою щодо відведення земельної ділянки для розташування інфраструктури парка (площею 2,0998 га), за адресою: вул. Паркова, в районі буд. № 8, м. Краматорськ, Донецької області</t>
  </si>
  <si>
    <t>26.01.2022     № 2</t>
  </si>
  <si>
    <t>ТОВ "ЗЕМЕКСПЕРТ"   39049847</t>
  </si>
  <si>
    <t>28.01.2022                                                                  UA   2022-01-28-010113- b                                     ID 34479dcdd5e14e81ace98d1535a55dddcfa</t>
  </si>
  <si>
    <t>охоронні послуги</t>
  </si>
  <si>
    <t>26.01.2022     № 3</t>
  </si>
  <si>
    <t>Приватне підприємство  "СБ ТИТАН-1"   34722585</t>
  </si>
  <si>
    <t>28.01.2022                                                                  UA   2022-01-28-001711-a                                    ID 011df04f25a94993be675071b496c4ed</t>
  </si>
  <si>
    <t>бензин, дизельне паливо</t>
  </si>
  <si>
    <t>27.01.2022     № 37-0616</t>
  </si>
  <si>
    <t>ТОВ "ЛІВАЙН ТОРГ"             41449359</t>
  </si>
  <si>
    <t>КВП "Краматорська тепломережа" міськради      00131133</t>
  </si>
  <si>
    <t xml:space="preserve">05.01.2022р.                           UA-2022-01-05-002505-c Звіт про договір про закупівлю, укладений без використання електронної системи закупівель </t>
  </si>
  <si>
    <t>Послуги на обслуговування ком'ютерної програми Ареал-Облік код ДК 021:2015: 48440000-4 Пакети програмного забезпечення для фінансового аналізу та бухгалтерського обліку</t>
  </si>
  <si>
    <t>04.01.2022р. Договір № 2022-01</t>
  </si>
  <si>
    <t>3 послуги</t>
  </si>
  <si>
    <t xml:space="preserve">10.01.2022р.                            UA-2022-01-10-002047-c                            Звіт про договір про закупівлю, укладений без використання електронної системи закупівель </t>
  </si>
  <si>
    <t>Технічне обслуговування і ремонт офісної техніки код                       ДК 021:2015:50310000-1 Технічне обслуговування і ремонт офісної техніки</t>
  </si>
  <si>
    <t>10.01.2022р. Договір № 3</t>
  </si>
  <si>
    <t>ФОП БУТ НАТАЛІЯ МИХАЙЛІВНА 3102402386</t>
  </si>
  <si>
    <t xml:space="preserve">10.01.2022р.                           UA-2022-01-10-002922-c                                                     Звіт про договір про закупівлю, укладений без використання електронної системи закупівель </t>
  </si>
  <si>
    <t>Послуги рухомого (мобільного) зв’язку
ДК 021:2015: 64210000-1 Послуги телефонного зв’язку та передачі даних</t>
  </si>
  <si>
    <t>10.01.2022р. Договір №7746113</t>
  </si>
  <si>
    <t xml:space="preserve">  ПРИВАТНЕ АКЦІОНЕРНЕ ТОВАРИСТВО "КИЇВСТАР" 21673832</t>
  </si>
  <si>
    <t xml:space="preserve">12.01.2022р.                                 UA-2022-01-12-000943-a   Звіт про договір про закупівлю, укладений без використання електронної системи закупівель </t>
  </si>
  <si>
    <t xml:space="preserve">Телекомунікаційні послуги бізнес-мережі код  ДК 021:2015: 64210000-1 Послуги телефонного зв’язку та передачі даних
</t>
  </si>
  <si>
    <t>12.01.2022р. Договір № 139</t>
  </si>
  <si>
    <t xml:space="preserve">12.01.2022р.                      UA-2022-01-12-001374-a Звіт про договір про закупівлю, укладений без використання електронної системи закупівель </t>
  </si>
  <si>
    <t>Комп'ютерне обладнання код ДК 021-2015- 30230000-0 Комп’ютерне обладнання</t>
  </si>
  <si>
    <t>12.01.2022 Договір № 7</t>
  </si>
  <si>
    <t>ТОВАРИСТВО З ОБМЕЖЕНОЮ ВІДПОВІДАЛЬНІСТЮ "МЕВС-КОМП'ЮТЕР" 25580576</t>
  </si>
  <si>
    <t>3 шт</t>
  </si>
  <si>
    <t xml:space="preserve">12.01.2022р.                                             UA-2022-01-12-002390-a Звіт про договір про закупівлю, укладений без використання електронної системи закупівель </t>
  </si>
  <si>
    <t>Послуги зв'язку в комп'ютерних мережах  код ДК 021-2015- 72410000-7 Послуги провайдерів</t>
  </si>
  <si>
    <t>12.01.2022 Договір № ІКР-359</t>
  </si>
  <si>
    <t xml:space="preserve">ПРИВАТНЕ ПІДПРИЄМСТВО "ІНФОРМСЕРВІС"           25336764 </t>
  </si>
  <si>
    <t xml:space="preserve">14.01.2022р.                      UA-2022-01-14-002011-a Звіт про договір про закупівлю, укладений без використання електронної системи закупівель </t>
  </si>
  <si>
    <t>Прилади для вимірювання витрати, рівня та тиску рідин і газів  код ДК 021:2015: 38420000-5 Прилади для вимірювання витрати, рівня та тиску рідин і газів</t>
  </si>
  <si>
    <t>14.01.2022 Договір № 12</t>
  </si>
  <si>
    <t>ТОВАРИСТВО З ОБМЕЖЕНОЮ ВІДПОВІДАЛЬНІСТЮ "УКРПРОМЦЕНТР ЛТД" 40243876</t>
  </si>
  <si>
    <t>120 од.</t>
  </si>
  <si>
    <t xml:space="preserve">20.01.2022р.                            UA-2022-01-20-000320-b   Звіт про договір про закупівлю, укладений без використання електронної системи закупівель </t>
  </si>
  <si>
    <t>Конструкції та їх частини код  ДК 021:2015: 44210000-5 Конструкції та їх частини</t>
  </si>
  <si>
    <t>20.01.2022 Договір № 15</t>
  </si>
  <si>
    <t>ПРИВАТНЕ АКЦІОНЕРНЕ ТОВАРИСТВО "КРАМАТОРСЬКИЙ ЗАВОД ТЕПЛОПРИЛАД" 31083972</t>
  </si>
  <si>
    <t xml:space="preserve">18.01.2022р.                            UA-2022-01-18-006006-a Звіт про договір про закупівлю, укладений без використання електронної системи закупівель </t>
  </si>
  <si>
    <t>Формування та передача електронних реєстрів код ДК 021:2015: 72310000-1 Послуги з обробки даних</t>
  </si>
  <si>
    <t>18.01.2022 Договір №180122-475/111.004.004</t>
  </si>
  <si>
    <t>ДОНЕЦЬКА ДИРЕКЦІЯ АКЦІОНЕРНОГО ТОВАРИСТВА "УКРПОШТА" 22020055</t>
  </si>
  <si>
    <t xml:space="preserve">19.01.2022р.                           UA-2022-01-19-009571-a Звіт про договір про закупівлю, укладений без використання електронної системи закупівель </t>
  </si>
  <si>
    <t>Утилізація сміття та поводження зі сміттям (Послуги з прийому та захоронення відходів на полігоні)   код ДК 021:2015: 90510000-5 Утилізація/видалення сміття та поводження зі сміттям</t>
  </si>
  <si>
    <t>17.01.2022 Договір №48/22</t>
  </si>
  <si>
    <t>КОМУНАЛЬНЕ ПІДПРИЄМСТВО "ДОНЕЦЬКИЙ РЕГІОНАЛЬНИЙ ЦЕНТР ПОВОДЖЕННЯ З ВІДХОДАМИ" 34850326</t>
  </si>
  <si>
    <t>1 послуги</t>
  </si>
  <si>
    <t xml:space="preserve">25.01.2022р.                       UA-2022-01-25-008045-b Звіт про договір про закупівлю, укладений без використання електронної системи закупівель </t>
  </si>
  <si>
    <t>Механічні запасні частини, крім двигунів, частин двигунів код ДК 021:2015: 34320000-6 Механічні запасні частини, крім двигунів і частин двигунів</t>
  </si>
  <si>
    <t>25.01.2022 Договір № 23</t>
  </si>
  <si>
    <t>ФОП ХРОМЕНКО ГЛІБ СЕРГІЙОВИЧ 3385303540</t>
  </si>
  <si>
    <t xml:space="preserve">25.01.2022р.                      UA-2022-01-25-008587-b  Звіт про договір про закупівлю, укладений без використання електронної системи закупівель  </t>
  </si>
  <si>
    <t xml:space="preserve">Гравій, пісок, щебінь і наповнювачі  код   ДК 021:2015: 14210000-6 Гравій, пісок, щебінь і наповнювачі </t>
  </si>
  <si>
    <t>25.01.2022 Договір № 24</t>
  </si>
  <si>
    <t>ФОП ШЕВЧЕНКО ВОЛОДИМИР СЕРГІЙОВИЧ 2863122731</t>
  </si>
  <si>
    <t>80 тонн</t>
  </si>
  <si>
    <t xml:space="preserve">25.01.2022р.                     UA-2022-01-25-013369-b Звіт про договір про закупівлю, укладений без використання електронної системи закупівель  </t>
  </si>
  <si>
    <t>Мастильні засоби код ДК 021:2015: 09210000-4 Мастильні засоби</t>
  </si>
  <si>
    <t>25.01.2022 Договір № 25</t>
  </si>
  <si>
    <t>ТОВАРИСТВО З ОБМЕЖЕНОЮ ВІДПОВІДАЛЬНІСТЮ "СЕРВІСНО-ТЕХНІЧНИЙ ЦЕНТР "УКРАВТОЗАПЧАСТИНА КРАМАТОРСЬК" 44315933</t>
  </si>
  <si>
    <t>20 шт</t>
  </si>
  <si>
    <t xml:space="preserve">25.01.2022р.                       UA-2022-01-25-012999-b Звіт про договір про закупівлю, укладений без використання електронної системи закупівель  </t>
  </si>
  <si>
    <t>Електричні акумулятори код  ДК 021:2015: 31430000-9 Електричні акумулятори</t>
  </si>
  <si>
    <t xml:space="preserve">25.01.2022р.                          UA-2022-01-25-012023-b Звіт про договір про закупівлю, укладений без використання електронної системи закупівель  </t>
  </si>
  <si>
    <t xml:space="preserve">Запасні частини до вантажних транспортних засобів, фургонів та легкових автомобілів код ДК 021:2015: 34330000-9 Запасні частини до вантажних транспортних засобів, фургонів та легкових автомобілів </t>
  </si>
  <si>
    <t>25.01.2022р. Договір № 25</t>
  </si>
  <si>
    <t>10 шт</t>
  </si>
  <si>
    <t xml:space="preserve">25.01.2022 р.                                    UA-2022-01-25-012601-b Звіт про договір про закупівлю, укладений без використання електронної системи закупівель  </t>
  </si>
  <si>
    <t>Шини для транспортних засобів великої та малої тоннажності код
ДК 021:2015: 34350000-5 Шини для транспортних засобів великої та малої тоннажності</t>
  </si>
  <si>
    <t xml:space="preserve">25.01.2022р.                       UA-2022-01-25-014170-b Звіт про договір про закупівлю, укладений без використання електронної системи закупівель  </t>
  </si>
  <si>
    <t>Вивіз відпрацьованих відходів, для подальшої утилізації код ДК 021:2015: 90520000-8 Послуги у сфері поводження з радіоактивними, токсичними, медичними та небезпечними відходами</t>
  </si>
  <si>
    <t>25.01.2022 Договір №25-01/22</t>
  </si>
  <si>
    <t>ТОВАРИСТВО З ОБМЕЖЕНОЮ ВІДПОВІДАЛЬНІСТЮ "ЕКОІНВЕСТГРУП" 38681459</t>
  </si>
  <si>
    <t xml:space="preserve">26.01.2022 р.                            UA-2022-01-26-003066-b   Звіт про договір про закупівлю, укладений без використання електронної системи закупівель  </t>
  </si>
  <si>
    <t>Вимір опору ізоляції електропроводок і електроустаткування код ДК 021:2015: 71620000-0 Аналітичні послуги</t>
  </si>
  <si>
    <t>26.01.2022р. Договір № 27</t>
  </si>
  <si>
    <t>ФОП МАКОГОН ВАДИМ ВАСИЛЬОВИЧ 2875817295</t>
  </si>
  <si>
    <t>96 послуг</t>
  </si>
  <si>
    <t xml:space="preserve">26.01.2022 р.                         UA-2022-01-26-008138-b  Звіт про договір про закупівлю, укладений без використання електронної системи закупівель  </t>
  </si>
  <si>
    <t>Механічні запасні частини код ДК 021:2015: 34320000-6 Механічні запасні частини, крім двигунів і частин двигунів</t>
  </si>
  <si>
    <t>26.01.2022р. Договір № 28</t>
  </si>
  <si>
    <t>ФОП ФОМИН ДМИТРО ВІКТОРОВИЧ 2991105477</t>
  </si>
  <si>
    <t>62 шт</t>
  </si>
  <si>
    <t xml:space="preserve">28.01.2022 р.                           UA-2022-01-28-003844-b  Звіт про договір про закупівлю, укладений без використання електронної системи закупівель  </t>
  </si>
  <si>
    <t>Організація та здійснення аварійно-рятувального обслуговуваннякод ДК 021:2015:75250000-3 Послуги пожежних і рятувальних служб</t>
  </si>
  <si>
    <t>28.01.2022р. Договір № 763/2022/2</t>
  </si>
  <si>
    <t>12 ДЕРЖАВНИЙ ПОЖЕЖНО-РЯТУВАЛЬНИЙ ЗАГІН ГОЛОВНОГО УПРАВЛІННЯ ДЕРЖАВНОЇ СЛУЖБИ УКРАЇНИ З НАДЗВИЧАЙНИХ СИТУАЦІЙ У ДОНЕЦЬКІЙ ОБЛАСТІ                 38355198</t>
  </si>
  <si>
    <t xml:space="preserve">31.01.2022 р.                     UA-2022-01-31-001940-b Звіт про договір про закупівлю, укладений без використання електронної системи закупівель  </t>
  </si>
  <si>
    <t>Технічний огляд та проведення випробувань засобів захисту електрообладнання, кабельних ліній та інше  код ДК 021:2015: 71630000-3 Послуги з технічного огляду та випробовувань</t>
  </si>
  <si>
    <t>31.01.2022р. Договір № 33</t>
  </si>
  <si>
    <t>ТОВ  "СОЮЗ - ЮТАПС"  32934880</t>
  </si>
  <si>
    <t>25 одиниц</t>
  </si>
  <si>
    <t xml:space="preserve">31.01.2022 р.                                UA-2022-01-31-002210-b   Звіт про договір про закупівлю, укладений без використання електронної системи закупівель  </t>
  </si>
  <si>
    <t>Послуги з технічного приймання лічильників холодної води код ДК 021:2015: 50430000-8 Послуги з ремонтування і технічного обслуговування високоточного обладнання</t>
  </si>
  <si>
    <t>31.01.2022р. Договір № 34</t>
  </si>
  <si>
    <t>КОМУНАЛЬНЕ ВИРОБНИЧЕ ПІДПРИЄМСТВО "КРАМАТОРСЬКИЙ ВОДОКАНАЛ" 05524251</t>
  </si>
  <si>
    <t>10 послуг</t>
  </si>
  <si>
    <t xml:space="preserve">31.01.2022 р.                    UA-2022-01-31-002475-b           Звіт про договір про закупівлю, укладений без використання електронної системи закупівель  </t>
  </si>
  <si>
    <t>Послуги з ремонту і технічного обслуговування техніки код ДК 021:2015: 50530000-9 Послуги з ремонту і технічного обслуговування техніки</t>
  </si>
  <si>
    <t>31.01.2022р. Договір № 35</t>
  </si>
  <si>
    <t>ФОП САВЧЕНКО КАТЕРИНА ВАЛЕРІЇВНА 2476219765</t>
  </si>
  <si>
    <t>75 послуг</t>
  </si>
  <si>
    <t>Комунальне підприємство "Краматорське трамвайно - тролейбусне управління", ЄДРПОУ 34576420</t>
  </si>
  <si>
    <t>03.01.2022                              UA-2022-01-03-000066-с                           Торги не вібдулися</t>
  </si>
  <si>
    <t>Акумулятори для автомобільної техніки                          (31440000-2)</t>
  </si>
  <si>
    <t>161,6</t>
  </si>
  <si>
    <t>48 штук</t>
  </si>
  <si>
    <t>2                      повторна</t>
  </si>
  <si>
    <t>04.01.2022                              UA-2022-01-04-000679-с                         Завершена</t>
  </si>
  <si>
    <t>Фарба та супутня продукція                          (44810000-1)</t>
  </si>
  <si>
    <t>104,9</t>
  </si>
  <si>
    <t>25.01.2022р                                                          № 22/2501</t>
  </si>
  <si>
    <t>Фізична особа - підприємець Курносова Тетяна Валеріївна                                          ІПН 2817210060</t>
  </si>
  <si>
    <t>49,9</t>
  </si>
  <si>
    <t>згідно специфікацій</t>
  </si>
  <si>
    <t xml:space="preserve">2                   повторна                             </t>
  </si>
  <si>
    <t>04.01.2022                              UA-2022-01-04-000822-с                           Торги не відбулися</t>
  </si>
  <si>
    <t>Фарба автомобільна та супутня продукція                          (44810000-1)</t>
  </si>
  <si>
    <t>76,9</t>
  </si>
  <si>
    <t xml:space="preserve">2                            повторна                         </t>
  </si>
  <si>
    <t>05.01.2022                              UA-2022-01-05-001024-с                          Завершена</t>
  </si>
  <si>
    <t>Надання газобалонного обладнання та його встановлення                                    (42511200-3)</t>
  </si>
  <si>
    <t>21.12.2021р                                                          № 21/2112</t>
  </si>
  <si>
    <t>Фізична особа - підприємець Спіренков Костянтин Олексійович                                          ІПН 2953107231</t>
  </si>
  <si>
    <t>згідно специфікації</t>
  </si>
  <si>
    <t>05.01.2022                              UA-2022-01-05-001624-с                            Завершена</t>
  </si>
  <si>
    <t>Метал листовий                                      (14710000-1)</t>
  </si>
  <si>
    <t>05.01.2022р                                                          № 22/0501</t>
  </si>
  <si>
    <t>Товариство з обмеженою відповідальністю "Металоцентри "Схід"                                          ЄДРПОУ 40994588</t>
  </si>
  <si>
    <t>99,0</t>
  </si>
  <si>
    <t>05.01.2022                              UA-2022-01-05-001715-с                            Завершена</t>
  </si>
  <si>
    <t>Металопродукція                                      (14620000-3)</t>
  </si>
  <si>
    <t>05.01.2022                              UA-2022-01-05-002426-с                          Завершена</t>
  </si>
  <si>
    <t>Канцтовари                                    (30190000-7)</t>
  </si>
  <si>
    <t>04.01.2022р                                                          № 22/0401-КП/3</t>
  </si>
  <si>
    <t>Фізична особа - підприємець Шаталова Олена Андріївна                                          ІПН 2616505964</t>
  </si>
  <si>
    <t>60,0</t>
  </si>
  <si>
    <t>05.01.2022                              UA-2022-01-05-002491-с                          Завершена</t>
  </si>
  <si>
    <t>Папір офісний                                   (22990000-6)</t>
  </si>
  <si>
    <t>05.01.2022                              UA-2022-01-05-002668-с                          Завершена</t>
  </si>
  <si>
    <t>Друкована продукція на замовлення                                  (22450000-9)</t>
  </si>
  <si>
    <t>05.01.2022                             UA-2022-01-05-002836-с                            Завершена</t>
  </si>
  <si>
    <r>
      <rPr>
        <sz val="10"/>
        <rFont val="Times New Roman"/>
        <charset val="204"/>
      </rPr>
      <t>Послуги технічного обслуговування комп</t>
    </r>
    <r>
      <rPr>
        <sz val="10"/>
        <rFont val="Times New Roman"/>
        <charset val="204"/>
      </rPr>
      <t>'</t>
    </r>
    <r>
      <rPr>
        <sz val="10"/>
        <rFont val="Times New Roman"/>
        <charset val="204"/>
      </rPr>
      <t>ютерів                                       (72610000-9)</t>
    </r>
  </si>
  <si>
    <t>04.01.2022р                                                          № 22/0401-НП</t>
  </si>
  <si>
    <t>Товариство з обмеженою відповідальністю "Інвард"                                          ЄДРПОУ 32197899</t>
  </si>
  <si>
    <t>05.01.2022                             UA-2022-01-05-003068-с                            Завершена</t>
  </si>
  <si>
    <t>Чекова стрічка із термобумаги для мобільного терміналу                                     (22440000-6)</t>
  </si>
  <si>
    <t>49,5</t>
  </si>
  <si>
    <t>04.01.2022р                                                          № 22/0401/1</t>
  </si>
  <si>
    <t>05.01.2022                             UA-2022-01-05-003480-с                            Завершена</t>
  </si>
  <si>
    <t>Кріпильні деталі                                    (44530000-4)</t>
  </si>
  <si>
    <t>39,9</t>
  </si>
  <si>
    <t>04.01.2022р                                                          № 22/0401-КП/1</t>
  </si>
  <si>
    <t>Физична особа - підприємець Гнелицький Ігор Сергійович                                          ІПН 2615313871</t>
  </si>
  <si>
    <t>05.01.2022                             UA-2022-01-05-004036-с                            Завершена</t>
  </si>
  <si>
    <r>
      <rPr>
        <sz val="10"/>
        <rFont val="Times New Roman"/>
        <charset val="204"/>
      </rPr>
      <t>Комп</t>
    </r>
    <r>
      <rPr>
        <sz val="10"/>
        <rFont val="Times New Roman"/>
        <charset val="204"/>
      </rPr>
      <t>'</t>
    </r>
    <r>
      <rPr>
        <sz val="10"/>
        <rFont val="Times New Roman"/>
        <charset val="204"/>
      </rPr>
      <t>ютерне обладнання                                      (30230000-0)</t>
    </r>
  </si>
  <si>
    <t>04.01.2022р                                                          № 22/0401-П</t>
  </si>
  <si>
    <t>99,8</t>
  </si>
  <si>
    <t>05.01.2022                             UA-2022-01-05-004188-с                            Завершена</t>
  </si>
  <si>
    <t>Системи та пристрої нагляду та охорони                                     (35120000-1)</t>
  </si>
  <si>
    <t>05.01.2022                              UA-2022-01-05-004660-с                            Завершено</t>
  </si>
  <si>
    <t>Електричний інструмент                                     (43830000-0)</t>
  </si>
  <si>
    <t>04.01.2022р                                                          № 22/0401-КП/2</t>
  </si>
  <si>
    <t>Физична особа - підприємець Линський Володимир Іванович                                          ІПН 2395905599</t>
  </si>
  <si>
    <t>05.01.2022                              UA-2022-01-05-004464-с                            Завершено</t>
  </si>
  <si>
    <t>Знаряддя                                   (44510000-8)</t>
  </si>
  <si>
    <t>10.01.2022                              UA-2022-01-10-003296-с                           Торги не вібдулися</t>
  </si>
  <si>
    <t>Послуги з  шиномонтажу та ремонту автошин і ремонту дисків коліс транспортних засобів                          (50110000-9)</t>
  </si>
  <si>
    <t>400,0</t>
  </si>
  <si>
    <t xml:space="preserve">2                         повторна                                 </t>
  </si>
  <si>
    <t>11.01.2022                              UA-2022-01-11-002905-а                            Завершено</t>
  </si>
  <si>
    <t>Виконання робіт щодо вимірювання контуру заземлення, опору перехідних, силових освітлювальних ліній                                     (71610000-7)</t>
  </si>
  <si>
    <t>Физична особа - підприємець Уманцев Олександр Павлович                                          ІПН 2261206152</t>
  </si>
  <si>
    <t>згідно актів виконаних робіт</t>
  </si>
  <si>
    <t>11.01.2022                              UA-2022-01-11-004444-а                            Завершено</t>
  </si>
  <si>
    <t>04.01.2022р                                                          № 22/0401-КП</t>
  </si>
  <si>
    <t>Физична особа - підприємець Музир Юрій Юрьйович                                          ІПН 3290508233</t>
  </si>
  <si>
    <t>11.01.2022                              UA-2022-01-11-003921-а                            Завершено</t>
  </si>
  <si>
    <t>11.01.2022                              UA-2022-01-11-006073-а                         Завершено</t>
  </si>
  <si>
    <t>Електрозапчастини, комплектуючі та запчастини для автотрансорту                          (31610000-5)</t>
  </si>
  <si>
    <t>04.01.2022р                                                          № 22/0401</t>
  </si>
  <si>
    <t>Товариство з обмеженою відповідальністю "ВДС -ТОРГ"                                          ЄДРПОУ 34719939</t>
  </si>
  <si>
    <t>149 700,00</t>
  </si>
  <si>
    <t>11.01.2022                              UA-2022-01-11-006179-а                           Завершено</t>
  </si>
  <si>
    <t>Запчастини для двигунів                          (34310000-3)</t>
  </si>
  <si>
    <t>11.01.2022                              UA-2022-01-11-006270-а                           Завершено</t>
  </si>
  <si>
    <t>Механічні запасні частини                         (34320000-6)</t>
  </si>
  <si>
    <t>12.01.2022                              UA-2022-01-12-003151-а                           Завершено</t>
  </si>
  <si>
    <t>Запчастини для проведення поточного ремонту контактної мережі в м. Краматорськ                          (32420000-3)</t>
  </si>
  <si>
    <t>1 841,8</t>
  </si>
  <si>
    <t>26.01.2022р                                                          № 22/2601</t>
  </si>
  <si>
    <t>Товариство з обмеженою відповідальністю  "Бенефіт Профі"                                        ЄДРПОУ 41459550</t>
  </si>
  <si>
    <t>1 603,7</t>
  </si>
  <si>
    <t xml:space="preserve">2                                       </t>
  </si>
  <si>
    <t>12.01.2022                              UA-2022-01-12-003644-а                          Торги не відбулися</t>
  </si>
  <si>
    <t>Технічний огляд транспортних засобів                          (71630000-3)</t>
  </si>
  <si>
    <t>101 одиниць</t>
  </si>
  <si>
    <t>12.01.2022                              UA-2022-01-12-004370-а                          Торги не відбулися</t>
  </si>
  <si>
    <t>Скло на тролейбуси марки Дніпро Т203, ЮМЗ, ЗІУ-9                          (14820000-5)</t>
  </si>
  <si>
    <t>424,2</t>
  </si>
  <si>
    <t>12.01.2022                              UA-2022-01-12-004742-а                           Торги не відбулися</t>
  </si>
  <si>
    <t>Скло на тролейбуси марки АКСМ                          (14820000-5)</t>
  </si>
  <si>
    <t>175,5</t>
  </si>
  <si>
    <t>12.01.2022                              UA-2022-01-12-005223-а                           Подання пропозиції</t>
  </si>
  <si>
    <t>Запасні частини на автобус Атаман                          (34330000-9)</t>
  </si>
  <si>
    <t>5 621,8</t>
  </si>
  <si>
    <t xml:space="preserve">2                       повторна                </t>
  </si>
  <si>
    <t>12.01.2022                              UA-2022-01-12-005454-а                           Подання пропозиції</t>
  </si>
  <si>
    <t>Запасні частини на автобус Богдан                          (34330000-9)</t>
  </si>
  <si>
    <t>1 360,9</t>
  </si>
  <si>
    <t xml:space="preserve">2                  повторна                     </t>
  </si>
  <si>
    <t>12.01.2022                              UA-2022-01-12-005609-а                           Подання пропозиції</t>
  </si>
  <si>
    <t>Запасні частини на тролейбус                          (34330000-9)</t>
  </si>
  <si>
    <t>863,5</t>
  </si>
  <si>
    <t xml:space="preserve">2                             повторна          </t>
  </si>
  <si>
    <t>13.01.2022                              UA-2022-01-13-006293-а                           Завершено</t>
  </si>
  <si>
    <t>31.01.2022р                                                          № 22/3101</t>
  </si>
  <si>
    <t>Товариство з обмеженою відповідальністю "А-Мега Авто"                                          ЄДРПОУ36471822</t>
  </si>
  <si>
    <t>144,7</t>
  </si>
  <si>
    <t>14.01.2022                             UA-2022-01-14-000712-а                            Завершена</t>
  </si>
  <si>
    <t>Надання послуг та виконання роботи з ремонту та технічного обслуговування GPS обладнання                                     (50410000-2)</t>
  </si>
  <si>
    <t>04.01.2022р                                                          № 22/0401/2</t>
  </si>
  <si>
    <t>Товариство з обмеженою відповідальністю "Дозор Україна"                                          ЄДРПОУ 36548816</t>
  </si>
  <si>
    <t>14.01.2022                             UA-2022-01-14-000913-а                            Завершена</t>
  </si>
  <si>
    <t>Товар                                     (44520000-1)</t>
  </si>
  <si>
    <t>12,6</t>
  </si>
  <si>
    <t>04.01.2022р                                                          № 040122/3-П</t>
  </si>
  <si>
    <t>Приватне підприємство "Екіпаж"                                        ЄДРПОУ 21241245</t>
  </si>
  <si>
    <t>14.01.2022                             UA-2022-01-14-004803-а                            Завершена</t>
  </si>
  <si>
    <t>Абонементні квитки на тролейбус та автобус, місячні проїзні квитки                                    (34980000-0)</t>
  </si>
  <si>
    <t>300,0</t>
  </si>
  <si>
    <t>Підприємство "Центр трудової реабілітації інвалідів - "Друкарський дім"                                        ЄДРПОУ 36081990</t>
  </si>
  <si>
    <t>1                            згідно ч.8. п.7, ст3</t>
  </si>
  <si>
    <t>17.01.2022                              UA-2022-01-17-001338-а                           Завершена</t>
  </si>
  <si>
    <t>444,4</t>
  </si>
  <si>
    <t>29.12.2021р                                                          № 21/2912</t>
  </si>
  <si>
    <t>Товариство з обмеженою відповідальністю  "ВДС-ТОРГ"                                        ЄДРПОУ 34729939</t>
  </si>
  <si>
    <t>1                            згідно ч.3. п.7, ст3</t>
  </si>
  <si>
    <t>17.01.2022                              UA-2022-01-17-000583-а                           Завершена</t>
  </si>
  <si>
    <t>272,2</t>
  </si>
  <si>
    <t>30.12.2021р                                                          № 21/3012-КП</t>
  </si>
  <si>
    <t>Фізична особа - підприємець Заболотний Сергій Петрович                                       ЄДРПОУ 3035416955</t>
  </si>
  <si>
    <t>17.01.2022                              UA-2022-01-17-000811-а                           Завершена</t>
  </si>
  <si>
    <t>172,7</t>
  </si>
  <si>
    <t>04.01.2022р                                                          № 21/3112</t>
  </si>
  <si>
    <t>Товариство з обмеженою відповідальністю  "Торгово-промислова компанія "Омега - Автопоставка"                                        ЄДРПОУ 33010822</t>
  </si>
  <si>
    <t>17.01.2022                              UA-2022-01-17-000436-а                           Завершена</t>
  </si>
  <si>
    <t>Запасні частини на автомобільний транспорт                          (34330000-9)</t>
  </si>
  <si>
    <t>82,2</t>
  </si>
  <si>
    <t>27.12.2021р                                                          № 21/2712-П</t>
  </si>
  <si>
    <t>Приватне акціонерне товариство "Краматорське автотранспорте підприємство 11410"                                      ЄДРПОУ 03113905</t>
  </si>
  <si>
    <t>18.01.2022                              UA-2022-01-18-009829-а                           Подання пропозицій</t>
  </si>
  <si>
    <t>Міський автобус моделі Еталон А08128                                       (34121100-2)</t>
  </si>
  <si>
    <t>20 800,0</t>
  </si>
  <si>
    <t>8 одиниць</t>
  </si>
  <si>
    <t>18.01.2022                              UA-2022-01-18-010855-а                           Завершена</t>
  </si>
  <si>
    <t>Послуги з шиномонтажу                          (50110000-9)</t>
  </si>
  <si>
    <t>80,0</t>
  </si>
  <si>
    <t>30.12.2021р                                                          № 21/3012-НП</t>
  </si>
  <si>
    <t>80</t>
  </si>
  <si>
    <t>18.01.2022                              UA-2022-01-18-010841-а                           Завершена</t>
  </si>
  <si>
    <t>Датчик GYGTS101DC                     (38420000-5)</t>
  </si>
  <si>
    <t>14,5</t>
  </si>
  <si>
    <t>14.01.2022р                                                          № 22/1401-П</t>
  </si>
  <si>
    <t>Товариство з обмеженою відповідальністю  "Торговий дім Літан"                                        ЄДРПОУ 36440036</t>
  </si>
  <si>
    <t>18.01.2022                              UA-2022-01-18-010812-а                           Завершена</t>
  </si>
  <si>
    <t>Товари для господарства і приладдя                                      (39220000-0)</t>
  </si>
  <si>
    <t>13.01.2022р                                                          № 22/1301-КП</t>
  </si>
  <si>
    <t>Фізична особа - підприємець Ожередов Валерій Валерійович                                       ЄДРПОУ 2507105376</t>
  </si>
  <si>
    <t>18.01.2022                              UA-2022-01-18-010797-а                           Завершена</t>
  </si>
  <si>
    <t>Будівельні матеріали                                      (44420000-0)</t>
  </si>
  <si>
    <t>12.01.2022р                                                          № 22/1201-КП</t>
  </si>
  <si>
    <t>Фізична особа - підприємець Кіляр Олександр Ярпославович                                       ЄДРПОУ 2585908857</t>
  </si>
  <si>
    <t>18.01.2022                              UA-2022-01-18-010778-а                           Завершена</t>
  </si>
  <si>
    <t>Інформаційна та рекламна продукція                                      (39294100-0)</t>
  </si>
  <si>
    <t>49,0</t>
  </si>
  <si>
    <t>14.01.2022р                                                          № 22/1401</t>
  </si>
  <si>
    <t>Фізична особа - підприємець Охріменко Тетяна Сергіївна                                       ЄДРПОУ 2803407885</t>
  </si>
  <si>
    <t>19.01.2022                              UA-2022-01-19-002883-а                           Період оскардження</t>
  </si>
  <si>
    <t>Надання послуг з централізованого водовідведення                                      (90430000-0)</t>
  </si>
  <si>
    <t>95,5</t>
  </si>
  <si>
    <t>Комунальне виробниче підприємство "Краматорський водоканал"                                  ЄДРПОУ 05524251</t>
  </si>
  <si>
    <r>
      <rPr>
        <sz val="10"/>
        <rFont val="Times New Roman"/>
        <charset val="204"/>
      </rPr>
      <t>6 863 м</t>
    </r>
    <r>
      <rPr>
        <sz val="10"/>
        <rFont val="Times New Roman"/>
        <charset val="204"/>
      </rPr>
      <t>³</t>
    </r>
  </si>
  <si>
    <t>19.01.2022                              UA-2022-01-19-003631-а                           Період оскардження</t>
  </si>
  <si>
    <t>Надання послуг з централізованого водопостачання                                     (65110000-7)</t>
  </si>
  <si>
    <t>134,2</t>
  </si>
  <si>
    <t>134,5</t>
  </si>
  <si>
    <t>20.01.2022                              UA-2022-01-20-013007-b                           Завершена</t>
  </si>
  <si>
    <t>Гумові вироби                                     (19510000-4)</t>
  </si>
  <si>
    <t>20.01.2022р                                                          № 22/1701-П</t>
  </si>
  <si>
    <t>Товариство з обмеженою відповідальністю  "Виробничо-комерційна фірма "Будсервіс"                                      ЄДРПОУ 21745856</t>
  </si>
  <si>
    <t>20.01.2022                              UA-2022-01-20-012778-b                           Завершена</t>
  </si>
  <si>
    <t>Лісоматеріали                                    (03410000-7)</t>
  </si>
  <si>
    <t>18.01.2022р                                                          № 22/1801-КП</t>
  </si>
  <si>
    <t>Фізична особа - підприємець Чеберяк Олена Михайлівна                                      ІПН 2820320688</t>
  </si>
  <si>
    <t>20.01.2022                              UA-2022-01-20-013268-b                           Завершена</t>
  </si>
  <si>
    <t>Антисептичний засіб                                  (33740000-9)</t>
  </si>
  <si>
    <t>30,0</t>
  </si>
  <si>
    <t>17.01.2022р                                                          № 22/1701-КП</t>
  </si>
  <si>
    <t>Фізична особа - підприємець Лучак Руслан Михайлович                                      ІПН 2592904898</t>
  </si>
  <si>
    <t>20.01.2022                              UA-2022-01-20-013490-b                           Завершена</t>
  </si>
  <si>
    <t>Приладдя                                  (31720000-9)</t>
  </si>
  <si>
    <t>13.01.2022р                                                          № 22/1301-КП/1</t>
  </si>
  <si>
    <t>Фізична особа - підприємець Доценко Руслан Петрович                                      ІПН 2937807178</t>
  </si>
  <si>
    <t>21.01.2022                              UA-2022-01-21-016883-b                           Торги не відбулися</t>
  </si>
  <si>
    <t xml:space="preserve">2                  повторна                           </t>
  </si>
  <si>
    <t>21.01.2022                              UA-2022-01-21-016824-b                           Торги не відбулися</t>
  </si>
  <si>
    <t>25.01.2022                              UA-2022-01-25-004431-b                           Подання пропозиції</t>
  </si>
  <si>
    <t xml:space="preserve">2                                  повторна     </t>
  </si>
  <si>
    <t>25.01.2022                              UA-2022-01-25-019474-b                           Завершена</t>
  </si>
  <si>
    <t>Кабельно-провідникова продукція                                  (31530000-0)</t>
  </si>
  <si>
    <t>18.01.2022р                                                          № 22/1801-КП/3</t>
  </si>
  <si>
    <t>Фізична особа - підприємець Гребенюк Тетяна Михайлівна                                     ІПН 3042803427</t>
  </si>
  <si>
    <t>25.01.2022                              UA-2022-01-25-019449-b                           Завершена</t>
  </si>
  <si>
    <t>Електричні лампи                                  (31510000-4)</t>
  </si>
  <si>
    <t>24,0</t>
  </si>
  <si>
    <t>18.01.2022р                                                          № 22/1801-КП/1</t>
  </si>
  <si>
    <t>Фізична особа - підприємець Оліков Ігор Олександрович                                    ІПН 3124802092</t>
  </si>
  <si>
    <t>25.01.2022                              UA-2022-01-25-019422-b                           Завершена</t>
  </si>
  <si>
    <t>Пропан у балоні                                 (24110000-8)</t>
  </si>
  <si>
    <t>20.01.2022р                                                          № ДКР/40/07</t>
  </si>
  <si>
    <t>Товариство з обмеженою відповідальністю "Кріогенсервіс"                                    ЄДРПОУ 21543199</t>
  </si>
  <si>
    <t>31.01.2022                              UA-2022-01-31-010064-b                           Період уточнень</t>
  </si>
  <si>
    <t>Ремонт електродвигунів тролейбусів                          (50530000-9)</t>
  </si>
  <si>
    <t>134,0</t>
  </si>
  <si>
    <t>5 одиниць</t>
  </si>
  <si>
    <t xml:space="preserve">2                                      </t>
  </si>
  <si>
    <t>31.01.2022                              UA-2022-01-31-010520-b                           Період уточнень</t>
  </si>
  <si>
    <t>Ремонт ШВГУ-720 тролейбусів                          (50110000-9)</t>
  </si>
  <si>
    <t>14,0</t>
  </si>
  <si>
    <t>2 одиниці</t>
  </si>
  <si>
    <t>31.01.2022                              UA-2022-01-31-010871-b                           Період уточнень</t>
  </si>
  <si>
    <t>Ремонт блока циліндрів тролейбусів                          (50530000-9)</t>
  </si>
  <si>
    <t>6 одиниць</t>
  </si>
  <si>
    <t>31.01.2022                              UA-2022-01-31-011074-b                           Період уточнень</t>
  </si>
  <si>
    <t>Ремонт балансирів тролейбусів                          (50530000-9)</t>
  </si>
  <si>
    <t>20 одиниць</t>
  </si>
  <si>
    <t>31.01.2022                              UA-2022-01-31-011240-b                           Період уточнень</t>
  </si>
  <si>
    <t>Ремонт перетворювачів тролейбусів                          (50530000-9)</t>
  </si>
  <si>
    <t>28,0</t>
  </si>
  <si>
    <t>31.01.2022                              UA-2022-01-31-011358-b                           Період уточнень</t>
  </si>
  <si>
    <t>Ремонт плат тролейбусів                          (50530000-9)</t>
  </si>
  <si>
    <t>315,0</t>
  </si>
  <si>
    <t>12 одиниць</t>
  </si>
  <si>
    <t>31.01.2022                              UA-2022-01-31-012943-b                           Завершена</t>
  </si>
  <si>
    <r>
      <rPr>
        <sz val="10"/>
        <rFont val="Times New Roman"/>
        <charset val="204"/>
      </rPr>
      <t>Державний технічний контроль об</t>
    </r>
    <r>
      <rPr>
        <sz val="10"/>
        <rFont val="Times New Roman"/>
        <charset val="204"/>
      </rPr>
      <t>'</t>
    </r>
    <r>
      <rPr>
        <sz val="10"/>
        <rFont val="Times New Roman"/>
        <charset val="204"/>
      </rPr>
      <t>єктів міського електротранспорту                                 (71630000-3)</t>
    </r>
  </si>
  <si>
    <t>Державне підприємство "Київська державна регіональна технічна інспекція міського електротранпорту"                                   ЄДРПОУ 20078659</t>
  </si>
  <si>
    <t>1                   згідно ч.2, п.7, ст.3</t>
  </si>
  <si>
    <t xml:space="preserve">44236485 Комунальна установа "Ситуаційний Центр міста Краматорська" </t>
  </si>
  <si>
    <t>17.01.2022                                                  UA-2022-01-17-005249-a       Завершена</t>
  </si>
  <si>
    <t>Охорона об`єктів за допомогою засобів охоронної сиганлізації (код ДК 021:2015 79710000-4 Охоронні послуги)</t>
  </si>
  <si>
    <t>№1 від 17.01.2022</t>
  </si>
  <si>
    <t>ПРИВАТНЕ ПІДПРИЄМСТВО "СБ "ТИТАН-1"</t>
  </si>
  <si>
    <t>18.01.2022                                                           UA-2022-01-18-000233-a                                    Завершена</t>
  </si>
  <si>
    <t>Послуги з прибирання приміщення комунальної установи "Ситуаційний Центр міста Краматорська" (Код ДК 021:2015: 90910000-9 - послуги з прибирання)</t>
  </si>
  <si>
    <t>№2 від 18.01.2022</t>
  </si>
  <si>
    <t>ТОВАРИСТВО З ОБМЕЖЕНОЮ ВІДПОВІДАЛЬНІСТЮ "УПРАВЛЯЮЧА КОМПАНІЯ "ЛАДІС"</t>
  </si>
  <si>
    <t>24.01.2022                                                          UA-2022-01-24-017554-b                             Завершена</t>
  </si>
  <si>
    <t>Налаштування та отримання віддаленого потоку з камер відеоспостереження по локальній мережі без використання мережі інтернет за об'єктами, (код ДК 021:2015 72710000-0 Послуги у сфері локальних мереж).</t>
  </si>
  <si>
    <t>№3 від 24.01.2022</t>
  </si>
  <si>
    <t>16 послуг</t>
  </si>
  <si>
    <t>25.01.2022                                                             UA-2022-01-25-019054-b    Подання пропозицій</t>
  </si>
  <si>
    <t>Послуги з доступу до мережі Інтернет для комунальної установи «Ситуаційний Центр міста Краматорська» та інфраструктури міста Краматорська (код ДК 021:2015 – 72410000-7 Послуги провайдерів).</t>
  </si>
  <si>
    <t>Дата аукціону 14.02.2022</t>
  </si>
  <si>
    <t>27.01.2022                                                            UA-2022-01-27-002436-b                                                                Завершена</t>
  </si>
  <si>
    <t>Теплова енергія та абонентське обслуговування Код ДК 021:2015 - 09320000-8 Пара, гаряча вода та повязана продукція (постачання теплової енергії)</t>
  </si>
  <si>
    <t>№2304 від 27.01.2022</t>
  </si>
  <si>
    <t>8.905 Гкал</t>
  </si>
  <si>
    <t>КП "Міст"           ЄДРПОУ 30073882</t>
  </si>
  <si>
    <t>30.11.2021      UA-2021-11-30-005863-c    Завершено</t>
  </si>
  <si>
    <t>Електрична енергія  (ДК 021:2015 09310000-5 Електрична енергія)</t>
  </si>
  <si>
    <t xml:space="preserve">№160-ЕГТ-22/Е від 31.01.2022 </t>
  </si>
  <si>
    <t>ТОВАРИСТВО З ОБМЕЖЕНОЮ ВІДПОВІДАЛЬНІСТЮ "ЕНЕРДЖИГАЗТРЕЙД"  43729979</t>
  </si>
  <si>
    <t>06.12.2021                       UA-2021-12-06-012286-c           Завершено</t>
  </si>
  <si>
    <t xml:space="preserve">№150-ЕГТ-22/Е від 24.01.2022 </t>
  </si>
  <si>
    <t>21.12.2021                 UA-2021-12-21-001104-c                  Закінчено</t>
  </si>
  <si>
    <t>№913КР від 14.01.2022</t>
  </si>
  <si>
    <t xml:space="preserve">ТОВАРИСТВО З ОБМЕЖЕНОЮ ВІДПОВІДАЛЬНІСТЮ "ДОНЕЦЬКІ ЕНЕРГЕТИЧНІ ПОСЛУГИ"                 42086719     </t>
  </si>
  <si>
    <t>21.12.2021     UA-2021-12-21-002933-c Завершено</t>
  </si>
  <si>
    <t>Теплова енергія (ДК 021:2015: 09320000-8 — Пара, гаряча вода та пов’язана продукція)</t>
  </si>
  <si>
    <t>№2265 від 10.01.2022</t>
  </si>
  <si>
    <t>ТОВАРИСТВО З ОБМЕЖЕНОЮ ВІДПОВІДАЛЬНІСТЮ "КРАМАТОРСЬКТЕПЛОЕНЕРГО"  34657789</t>
  </si>
  <si>
    <t>05.01.2022        UA-2022-01-05-003544-c    Завершено</t>
  </si>
  <si>
    <t>Послуги з організації технічного забезпечення світловим обладнанням урочистого заходу (ДК 021:2015: 79950000-8 Послуги з організації виставок, ярмарок і конгресів)</t>
  </si>
  <si>
    <t>№001/22 від 05.01.2022</t>
  </si>
  <si>
    <t>ІВАНІЩЕНКО ГАННА ЮРІЇВНА           2714809362</t>
  </si>
  <si>
    <t>13.01.2022     UA-2022-01-13-003289-a      Завершено</t>
  </si>
  <si>
    <t>Заточування ножів льодоприбиральної машини (ДК 021:2015: 71330000-0: Інженерні послуги різні)</t>
  </si>
  <si>
    <t>№008/22  від 12.01.2022</t>
  </si>
  <si>
    <t>ПРИВАТНЕ АКЦІОНЕРНЕ ТОВАРИСТВО "КРАМАТОРСЬКИЙ ЗАВОД ВАЖКОГО ВЕРСТАТОБУДУВАННЯ"                00222999</t>
  </si>
  <si>
    <t>17.01.2022        UA-2022-01-17-002177-a    Завершено</t>
  </si>
  <si>
    <t xml:space="preserve">Газове паливо (ДК 021:2015: 09120000-6: Газове паливо) </t>
  </si>
  <si>
    <t>№115-2022 від 17.01.2022</t>
  </si>
  <si>
    <t>ПРИВАТНЕ МАЛЕ ВИРОБНИЧО-ВПРОВАДЖУВАЛЬНЕ ПІДПРИЄМСТВО "ПРОТЕХ"        13540086</t>
  </si>
  <si>
    <t>13.01.2022      UA-2022-01-13-003479-a     Завершено</t>
  </si>
  <si>
    <t>Телекомунікаційні послуги (ДК 021:2015 72410000-7 Послуги провайдервів)</t>
  </si>
  <si>
    <t>№17017 від 12.01.2022</t>
  </si>
  <si>
    <t>ТОВАРИСТВО З ОБМЕЖЕНОЮ ВІДПОВІДАЛЬНІСТЮ "ІНТЕРНЕТ СХІД ГРУП"          37944317</t>
  </si>
  <si>
    <t>17.01.2022     Холодильник ДК 021:2015: 39710000-2: Електричні побутові прилади     Завершено</t>
  </si>
  <si>
    <t xml:space="preserve">Холодильник (ДК 021:2015: 39710000-2: Електричні побутові прилади) </t>
  </si>
  <si>
    <t>№012/22   від 17.01.2022</t>
  </si>
  <si>
    <t>БЕРЕЗОВСЬКА ЮЛІЯ ІВАНІВНА     1809414404</t>
  </si>
  <si>
    <t>20.01.2022     UA-2022-01-20-001141-b   Завершено</t>
  </si>
  <si>
    <t xml:space="preserve">Послуги з установки газобалонного обладнання, обслуговування та ремонту (ДК 021:2015:  50110000-9: Послуги з ремонту і технічного обслуговування мототранспортних засобів і супутнього обладнання) </t>
  </si>
  <si>
    <t>№014/22 від 20.01.2022</t>
  </si>
  <si>
    <t>Андріянова Маргарита Леонідівна       3141502107</t>
  </si>
  <si>
    <t>24.01.2022    UA-2022-01-24-008178-b Активна</t>
  </si>
  <si>
    <t>Телекомунікаційні послуги (ДК 021:2015: 72410000-7 «Послуги провайдерів»).</t>
  </si>
  <si>
    <t>Підготовка договору</t>
  </si>
  <si>
    <t>ТОВ "ІНТЕРНЕТ СХІД ГРУП"      37944317</t>
  </si>
  <si>
    <t>24.01.2022    UA-2022-01-24-017654-b   Завершено</t>
  </si>
  <si>
    <t>Послуги з отримання сертифікату про прийняття в експлуатацію закінченого будівництвом  об’єкта СС2 «Реконструкція житлового фонду. Нестандартне підключення зовнішнього газопостачання гуртожитку по вул.Рибінська, 160» (ДК 021:2015: 75110000-0 Загальні державні послуги)</t>
  </si>
  <si>
    <t>Платіжне доручення АТ КБ "Приватбанк" №1043 від 24.01.2022</t>
  </si>
  <si>
    <t>УПРАВЛІННЯ ДЕРЖАВНОЇ КАЗНАЧЕЙСЬКОЇ СЛУЖБИ УКРАЇНИ У М.КРАМАТОРСЬКУ ДОНЕЦЬКОЇ ОБЛАСТІ     37944338</t>
  </si>
  <si>
    <t>26.01.2022    UA-2022-01-26-003941-b    Прийом пропозицій</t>
  </si>
  <si>
    <t>Газ пропан-бутан скраплений (талони або паливні картки) (ДК 021:2015 - 09120000-6  «Газове паливо»)</t>
  </si>
  <si>
    <t>27.01.2022        UA-2022-01-27-008710-b     Завершено</t>
  </si>
  <si>
    <t xml:space="preserve">Послуги з обслуговування та ремонту насоса  (ДК 021:2015: 50510000-3: Послуги з ремонту і технічного обслуговування насосів, клапанів, кранів і металевих контейнерів) </t>
  </si>
  <si>
    <t>№019/22 від 27.01.2022</t>
  </si>
  <si>
    <t>ТОВАРИСТВО З ОБМЕЖЕНОЮ ВІДПОВІДАЛЬНІСТЮ "ХОЛОД СПОРТ МОНТАЖ"    44200239</t>
  </si>
  <si>
    <t>18.01.2022   UA-2022-01-18-001718-a    Завершено</t>
  </si>
  <si>
    <t>ПВХ конструкції(вікна та двері)  (ДК 021:2015:44220000-8 Столярні вироби)</t>
  </si>
  <si>
    <t>№018/22 від 18.01.2022</t>
  </si>
  <si>
    <t>СЄЧКІН МАР'ЯН СЕРГІЙОВИЧ    3133404796</t>
  </si>
  <si>
    <t>24.01.2022     UA-2022-01-24-001442-b    Завершено</t>
  </si>
  <si>
    <t xml:space="preserve">Покриття ПХВ (ДК 021:2015: 44110000-4: Конструкційні матеріали) </t>
  </si>
  <si>
    <t>№019/22 від 24.01.2022</t>
  </si>
  <si>
    <t>КРИВОНОС МАКСИМ СТАНІСЛАВОВИЧ     2975006238</t>
  </si>
  <si>
    <t>Комунальне підприємство "Ринок Лазурний" Краматорської міської ради ЄДРПОУ 23603356</t>
  </si>
  <si>
    <t>24.01.2022р.                         ID тендера                                 UA-2022-01-24-014882-b</t>
  </si>
  <si>
    <t>Послуги з постачання теплової енергії ДК 021:2015:09320000-8 "Пара,гаряча вода та по `язана продукція"</t>
  </si>
  <si>
    <t>21.01.2022р. №34</t>
  </si>
  <si>
    <t>КВП "Краматорськеа тепломережа" Краматорської міської ради.</t>
  </si>
  <si>
    <t>24.01.2022р.                         ID тендера                                 UA-2022-01-24-000261-с</t>
  </si>
  <si>
    <t>Послуги по топографо-геодезичній зйомці земельних ділянок ДК 021:2015:71350000-6 "Науково-технічні послуги в галузі інженерії"</t>
  </si>
  <si>
    <t>21.01.2022р. №05/01</t>
  </si>
  <si>
    <t>ФОП Мілованова В.Г.</t>
  </si>
  <si>
    <t>24.01.2022р.                         ID тендера                                 UA-2022-01-24-005772-b</t>
  </si>
  <si>
    <t>Пос луги по розробці проєктно-кошторисної документації з облаштування мережі електропостаання  ДК 021:2015:71320000-7 "Послуги з інженерного проектування"</t>
  </si>
  <si>
    <t>Договір №22-2021/П від 02.12.2021р. Додаткова угода до договору №1 від 24.01.2022р.</t>
  </si>
  <si>
    <t>ФОП Захаров С.М.</t>
  </si>
  <si>
    <t>28.01.2022р.                         ID тендера                                 UA-2022-01-28-008162-b</t>
  </si>
  <si>
    <t>Розробка проєкту землеустрою щодо відведення земельної ділянки. ДК 021:2015:71250000-5 "Архітектурні, інженерні та геодезичні послуги"</t>
  </si>
  <si>
    <t>28.01.2022р. №03/01</t>
  </si>
  <si>
    <t>29.01.2022р.                         ID тендера                                 UA-2022-01-29-0002532-c</t>
  </si>
  <si>
    <t>28.01.2022р. №02/01</t>
  </si>
  <si>
    <t>КАТП-052810, 05448946, Краматорська міська рада</t>
  </si>
  <si>
    <t xml:space="preserve"> 12.01.2022р., UA-2022-01-12-004491-a, пропозиції розглянуті</t>
  </si>
  <si>
    <t xml:space="preserve"> 13.01.2022 р., UA-2022-01-13-006285-a, закупівлю завершено </t>
  </si>
  <si>
    <t>Послуги з врегулювання простроченої заборгованості Боржників перед Замовником</t>
  </si>
  <si>
    <t>Договір № 450 від 01.02.2022р.</t>
  </si>
  <si>
    <t>ТОВАРИСТВО З ОБМЕЖЕНОЮ ВІДПОВІДАЛЬНІСТЮ "СЛУЖБА СТЯГНЕННЯ ЗАБОРГОВАНОСТІ", 36304183</t>
  </si>
  <si>
    <t>14.01.2022р., UA-2022-01-14-004743-a, закупілю завершено</t>
  </si>
  <si>
    <t>Договір № 442 від 20.01.2022р.</t>
  </si>
  <si>
    <t>ТОВАРИСТВО З ОБМЕЖЕНОЮ ВІДПОВІДАЛЬНІСТЮ "ЕНЕРГУМ", 39568531</t>
  </si>
  <si>
    <t>18.01.2022р., UA-2022-01-18-009679-a, закупівлю завершено</t>
  </si>
  <si>
    <t>Послуги з приймання та очищення стічних вод (рідких відходів)</t>
  </si>
  <si>
    <t>Договір № 11 від 13.01.2022р.</t>
  </si>
  <si>
    <t>КОМУНАЛЬНЕ ВИРОБНИЧЕ ПІДПРИЄМСТВО "КРАМАТОРСЬКИЙ ВОДОКАНАЛ",  05524251</t>
  </si>
  <si>
    <t>24.01.2022р., UA-2022-01-24-002984-b, закупівлю завершено</t>
  </si>
  <si>
    <t>Послуги заправки та відновлення картриджів</t>
  </si>
  <si>
    <t>Договір № 444 від 24.01.2022р.</t>
  </si>
  <si>
    <t xml:space="preserve"> 
ФОП БУТ НАТАЛІЯ МИХАЙЛІВНА, 3102402386</t>
  </si>
  <si>
    <t>24.01.2022р., UA-2022-01-24-016345-b, прийом пропозицій</t>
  </si>
  <si>
    <t>Персональні настільні комп’ютери</t>
  </si>
  <si>
    <t>28.01.2022р., UA-2022-01-28-011857-b, закупівлю завершено</t>
  </si>
  <si>
    <t xml:space="preserve">Надання послуг з формування платіжного документа (квитанції)
</t>
  </si>
  <si>
    <t>Договір № 448 від 28.01.2022р.</t>
  </si>
  <si>
    <t>ОМУНАЛЬНЕ ПІДПРИЄМСТВО "СЛУЖБА ЄДИНОГО ЗАМОВНИКА" ЖИТЛОВО-КОМУНАЛЬНОГО ГОСПОДАРСТВА М.КРАМАТОРСЬКА, 31944772</t>
  </si>
  <si>
    <t>28.01.2022р., UA-2022-01-28-012455-b, прийом прозицій</t>
  </si>
  <si>
    <t xml:space="preserve">Оливи моторні, гідравлічні, трансмісійні, гальмова рідина </t>
  </si>
  <si>
    <t>28.01.2022, UA-2022-01-28-012627-b, прийом пропозицій</t>
  </si>
  <si>
    <t>Послуги з формування, друку та доставки платіжних документів (квитанцій) приватного та багатоквартирного сектору</t>
  </si>
  <si>
    <t>31.01.2022р., UA-2022-01-31-010542-b,  підготовка договора</t>
  </si>
  <si>
    <t>Послуги з обслуговування комп’ютерної програми обліку бухгалтерської та фінансово-господарської діяльності підприємства «Ареал-Облік»</t>
  </si>
  <si>
    <t>31.01.2022 р., UA-2022-01-31-012732-b, прийом пропозицій</t>
  </si>
  <si>
    <t>Послуги з регулювання чисельності безпритульних тварин гуманними методами (стерилізація, вакцинація, кліпсування)</t>
  </si>
  <si>
    <t>31.01.2022р., UA-2022-01-31-012834-b, підготовка договору</t>
  </si>
  <si>
    <t>Послуги з обслуговування веб-додатку «Особистий кабінет споживача» до програми «Ареал-Облік»</t>
  </si>
  <si>
    <t>31.01.2022р., UA-2022-01-31-012883-b, підготовка договору</t>
  </si>
  <si>
    <t>Послуги з обслуговування комп’ютерної програми «Ареал-Облік послуг юридичним особам»
Інформація про замовника</t>
  </si>
  <si>
    <t xml:space="preserve">31.01.2022р., </t>
  </si>
  <si>
    <t>Послуги з обслуговування комп’ютерної програми «Ареал-Облік комунальних послуг населенню»</t>
  </si>
  <si>
    <t>КП "ДРУАС" код ЄДРПОУ 13489818</t>
  </si>
  <si>
    <t>UA-2022-01-04-000022-с,   закупівля не відбулась</t>
  </si>
  <si>
    <t>Виготовлення соляного розчину  із солі  Замовника                                                         (код ДК 021:2015 - 14450000-0 Ропа)</t>
  </si>
  <si>
    <t xml:space="preserve"> - </t>
  </si>
  <si>
    <t>370 м3</t>
  </si>
  <si>
    <t>UA-2022-01-04-000022-с,   завершено</t>
  </si>
  <si>
    <t>Договір №8 від 05.01.2022р.</t>
  </si>
  <si>
    <t>92м3</t>
  </si>
  <si>
    <t>UA-2022-01-12-000216-а,   пропозиції розглянуті</t>
  </si>
  <si>
    <t>Послуги екскаваторів JCB або аналог     (код ДК 021:2015 - 45520000-8 Прокат обладнання з оператором для виконання земляних робіт)</t>
  </si>
  <si>
    <t>ТОВ "ТРАНСЛОГІСТГРУП"</t>
  </si>
  <si>
    <t>260 годин</t>
  </si>
  <si>
    <t>UA-2022-01-13-002566-а,   пропозиції розглянуті</t>
  </si>
  <si>
    <t>Послуги автокрану із водієм                           (код ДК 021:2015 - 45510000-5 Прокат підіймальних кранів із оператором)</t>
  </si>
  <si>
    <t>250 годин</t>
  </si>
  <si>
    <t>UA-2022-01-13-003015-а,   пропозиції розглянуті</t>
  </si>
  <si>
    <t>Металеві шафи для одягу                           (код ДК 021:2015 - 39150000-8 Меблі та приспособи різні)</t>
  </si>
  <si>
    <t>ТОВ "IP COM"</t>
  </si>
  <si>
    <t>34 шт; 13шт</t>
  </si>
  <si>
    <t>UA-2022-01-13-003950-а,   завершено</t>
  </si>
  <si>
    <t>Відсів гранітний                                                   (код ДК 021:2015 - 14210000-6 Гравій, пісок, щебінь і наповнювачі)</t>
  </si>
  <si>
    <t>Договір №3 від 10.01.2022р.</t>
  </si>
  <si>
    <t>75 т</t>
  </si>
  <si>
    <t>UA-2022-01-13-004390-а,   пропозиції розглянуті</t>
  </si>
  <si>
    <t>Послуги крана-маніпулятора                           (код ДК 021:2015 - 45510000-5 Прокат підіймальних кранів із оператором)</t>
  </si>
  <si>
    <t>130 годин</t>
  </si>
  <si>
    <t>UA-2022-01-13-004621-а,   пропозиції розглянуті</t>
  </si>
  <si>
    <t>Послуги автовишки марки АГП-22 або аналог із водієм                                       (код ДК 021:2015 - 45510000-5 Прокат підіймальних кранів із оператором)</t>
  </si>
  <si>
    <t>ФОП Чиж Олексій Миколайович</t>
  </si>
  <si>
    <t>230 годин</t>
  </si>
  <si>
    <t>UA-2022-01-13-004878-а,   пропозиції розглянуті</t>
  </si>
  <si>
    <t>Оренда довгоміру КАМАЗ 4308 або аналог                                                        (код ДК 021:2015 - 60180000-3 Прокат вантажних транспортних засобів із водієм для перевезення товарів)</t>
  </si>
  <si>
    <t>ТОВАРИСТВО З ОБМЕЖЕНОЮ ВІДПОВІДАЛЬНІСТЮ "СТАНДАРТ СТРОЙ МИР"</t>
  </si>
  <si>
    <t>UA-2022-01-17-002577-а,   завершено</t>
  </si>
  <si>
    <t>Панель ПВХ                                                                (код ДК 021:2015 - 44170000-2 Плити, листи, стрічки та фольга, пов’язані з конструкційними матеріалами)</t>
  </si>
  <si>
    <t>Рахунок №ММ-ц 01/007 від 14.01.2022р.</t>
  </si>
  <si>
    <t>ГАВРИЛЯК МИХАЙЛО МИХАЙЛОВИЧ</t>
  </si>
  <si>
    <t>63м3; 60м</t>
  </si>
  <si>
    <t>UA-2022-01-17-003310-а,   завершено</t>
  </si>
  <si>
    <t>Проведення мед.огляду                                    (код ДК 021:2015 - 85110000-3 Послуги лікувальних закладів та супутні послуги)</t>
  </si>
  <si>
    <t>Договір №6/1 від 14.01.2022р.</t>
  </si>
  <si>
    <t>КОМУНАЛЬНЕ НЕКОМЕРЦІЙНЕ ПІДПРИЄМСТВО "МІСЬКА ЛІКАРНЯ № 2" КРАМАТОРСЬКОЇ МІСЬКОЇ РАДИ</t>
  </si>
  <si>
    <t xml:space="preserve"> 1 послуга</t>
  </si>
  <si>
    <t>UA-2022-01-17-003779-а,   завершено</t>
  </si>
  <si>
    <t>Пуско-зарядний пристрій  (код ДК 021:2015 - 31150000-2 Баласти для розрядних ламп чи трубок)</t>
  </si>
  <si>
    <t>Договір №5 від 14.01.2022р.</t>
  </si>
  <si>
    <t>ТОВАРИСТВО З ОБМЕЖЕНОЮ ВІДПОВІДАЛЬНІСТЮ "ІСТОК-АВТОЗАПЧАСТИНА"</t>
  </si>
  <si>
    <t>1 штука</t>
  </si>
  <si>
    <t>UA-2022-01-17-004319-а,   завершено</t>
  </si>
  <si>
    <t>Диски щіточні                                                       (код ДК 021:2015 - 34390000-7 Приладдя до тракторів)</t>
  </si>
  <si>
    <t>Договір №10 від 17.01.2022р.</t>
  </si>
  <si>
    <t>ТОВАРИСТВО З ОБМЕЖЕНОЮ ВІДПОВІДАЛЬНІСТЮ "ДОРКОМТЕХ"</t>
  </si>
  <si>
    <t>340 шт</t>
  </si>
  <si>
    <t>UA-2022-01-17-004845-а,   пропозиції розглянуті</t>
  </si>
  <si>
    <t>Пісок будівельний                                             (код ДК 021:2015 - 14210000-6 Гравій, пісок, щебінь і наповнювачі)</t>
  </si>
  <si>
    <t>ТОВ "УКРЗБУТ-ПОСТАЧАННЯ"</t>
  </si>
  <si>
    <t>300 т</t>
  </si>
  <si>
    <t>UA-2022-01-18-006273-а,   пропозиції розглянуті</t>
  </si>
  <si>
    <t>Припливно-витяжна установка з рекуперацією тепла (рекуператор)                   (код ДК 021:2015 - 42520000-7 Вентиляційне обладнання)</t>
  </si>
  <si>
    <t>ТОВ "Клімат-сервіс"</t>
  </si>
  <si>
    <t>UA-2022-01-19-000045-а,   закупівлю скасовано</t>
  </si>
  <si>
    <t>Мотокоса FS-450 Stihl                                        (код ДК 021:2015 - 16310000-1 Косарки)</t>
  </si>
  <si>
    <t>Договір №7 від 14.01.2022р.</t>
  </si>
  <si>
    <t>ОЛЬХОВИЙ ОЛЕКСІЙ АНАТОЛІЙОВИЧ</t>
  </si>
  <si>
    <t>2 штука</t>
  </si>
  <si>
    <t>UA-2022-01-19-000830-а,   завершено</t>
  </si>
  <si>
    <t>Договір №14 від 17.01.2022р.</t>
  </si>
  <si>
    <t>UA-2022-01-19-004287-а,   пропозиції розглянуті</t>
  </si>
  <si>
    <t>Бойлер для гарячого водопостачання                             (код ДК 021:2015 - 42160000-8 Котельні установки)</t>
  </si>
  <si>
    <t>ТОВ "СТРОЙТЕХМОНТАЖ"</t>
  </si>
  <si>
    <t>UA-2022-01-19-000045-а,   завершено</t>
  </si>
  <si>
    <t>Кисень газоподібний технічний 40л; Ацетилен розчинений 40л; Газ скраплений 50л                                              (код ДК 021:2015 - 124110000-8 Промислові гази)</t>
  </si>
  <si>
    <t>Договір №11 від 19.01.2022р.</t>
  </si>
  <si>
    <t>ТОВАРИСТВО З ОБМЕЖЕНОЮ ВІДПОВІДАЛЬНІСТЮ "ДІПІ ЕЙР ГАЗ"</t>
  </si>
  <si>
    <t>65шт; 2шт; 5шт</t>
  </si>
  <si>
    <t>UA-2022-01-20-000989-а,   завершено</t>
  </si>
  <si>
    <t xml:space="preserve"> Вироби для ванної кімнати та кухні    (код ДК 021:2015 -44410000-7 Вироби для ванної кімнати та кухні)</t>
  </si>
  <si>
    <t>Договір №13 від 19.01.2022р.</t>
  </si>
  <si>
    <t>ТОВАРИСТВО З ОБМЕЖЕНОЮ ВІДПОВІДАЛЬНІСТЮ "ТОРГІВЕЛЬНИЙ ДІМ ВЕДА"</t>
  </si>
  <si>
    <t>7шт; 2шт; 30шт; 14шт; 2шт; 2шт</t>
  </si>
  <si>
    <t>UA-2022-01-21-000952-b,   прийом пропозицій</t>
  </si>
  <si>
    <t xml:space="preserve"> Моторне масло для  двотактних двигунів Stihl НР* «або еквівалент»  (код ДК 021:2015 -44410000-7 Вироби для ванної кімнати та кухні)</t>
  </si>
  <si>
    <t>400л</t>
  </si>
  <si>
    <t>UA-2022-01-21-004407-b,   прийом пропозицій</t>
  </si>
  <si>
    <t>Шина 21.30 R24 155A6 PR12 ДФ-14А (с/х) Кама, або аналог (код ДК 021:2015 - 34350000-5 Шини для транспортних засобів великої та малої тоннажності)</t>
  </si>
  <si>
    <t>UA-2022-01-21-005936-b,   прийом пропозицій</t>
  </si>
  <si>
    <t>Фільтри длдя транспортних засобів               (код ДК 021:2015 - 42910000-8 Апарати для дистилювання, фільтрування чи ректифікації)</t>
  </si>
  <si>
    <t>146 шт</t>
  </si>
  <si>
    <t>UA-2022-01-24-001361-b,   завершено</t>
  </si>
  <si>
    <t>Механічні запасні частини                        (код ДК 021:2015 - 34320000-6 Механічні запасні частини, крім двигунів і частин двигунів)</t>
  </si>
  <si>
    <t>Договір №14/1 від 21.01.2022р.</t>
  </si>
  <si>
    <t>1 комплект</t>
  </si>
  <si>
    <t>UA-2022-01-24-008788-b,   завершено</t>
  </si>
  <si>
    <t>Ніж для грейдера                                              (код ДК 021:2015 - 42420000-6 Ковші, лопати, грейдери та затискачі для підіймальних кранів чи екскаваторів)</t>
  </si>
  <si>
    <t>Договір №17 від 21.01.2022р.</t>
  </si>
  <si>
    <t>ТОВАРИСТВО З ОБМЕЖЕНОЮ ВІДПОВІДАЛЬНІСТЮ "ТОРГОВИЙ ДІМ "БУДШЛЯХМАШ"</t>
  </si>
  <si>
    <t>8 штук</t>
  </si>
  <si>
    <t>UA-2022-01-25-000271-b,   завершено</t>
  </si>
  <si>
    <t>Доступ до глобальної мережі Інтернет      (код ДК 021:2015 - 72410000-7 Послуги провайдерів)</t>
  </si>
  <si>
    <t>Договір №22/09-21В-2212 від 24.01.2022р.</t>
  </si>
  <si>
    <t>ТОВАРИСТВО З ОБМЕЖЕНОЮ ВІДПОВІДАЛЬНІСТЮ "САТЕЛІТ СЕРВІС"</t>
  </si>
  <si>
    <t>4 послуги</t>
  </si>
  <si>
    <t>UA-2022-01-25-000271-b,   закупівля скасована</t>
  </si>
  <si>
    <t>Акумулятор залитий                                            (код ДК 021:2015 - 31440000-2 Акумуляторні батареї)</t>
  </si>
  <si>
    <t>16 шт</t>
  </si>
  <si>
    <t>UA-2022-01-27-000168-b,   завершено</t>
  </si>
  <si>
    <t>Послуги по обслуговуванню комп'ютерної програми обліку бухгалтерської та фінансової-господарської діяльності підприємства "Ареал-Облік"     (код ДК 021:2015 - 72260000-5 Послуги, пов’язані з програмним забезпеченням)</t>
  </si>
  <si>
    <t>Договір №5-2022 від 26.01.2022р.</t>
  </si>
  <si>
    <t>UA-2022-01-27-008829-b,   завершено</t>
  </si>
  <si>
    <t>Договір №22 від 27.01.2022р.</t>
  </si>
  <si>
    <t>UA-2022-01-28-006480-b,   завершено</t>
  </si>
  <si>
    <t>Поліграфічна продукція - бланки         (код ДК 021:2015 - 22820000-4 Бланки)</t>
  </si>
  <si>
    <t>Договір №31 від 28.01.2022р.</t>
  </si>
  <si>
    <t>UA-2022-01-31-001076-b,   закупівля не відбулась</t>
  </si>
  <si>
    <t>310 м3</t>
  </si>
  <si>
    <t>Комунальне підприємство "Служба єдиного замовника" Житлово-комунального господарства м. Краматорська, ЄДРПОУ: 31944774</t>
  </si>
  <si>
    <t>26.01.2022
UA-2022-01-31-012001-b
завершина</t>
  </si>
  <si>
    <t>ПАПІР, ДК 021:2015: 22990000-6 Газетний папір, папір ручного виготовлення та інший некрейдований папір або картон для графічних цілей</t>
  </si>
  <si>
    <t>26.01.2022р. № 08/2022</t>
  </si>
  <si>
    <t>ТОВАРИСТВО З ОБМЕЖЕНОЮ ВІДПОВІДАЛЬНІСТЮ "ДМД-СЕРВІС", 31939411</t>
  </si>
  <si>
    <t>26.01.2022
UA-2022-01-28-002835-b
завершина</t>
  </si>
  <si>
    <t xml:space="preserve">Доставка рахунків на почтові адреси фізичних осіб, ДК 021:2015: 64120000-3 Кур’єрські послуги
</t>
  </si>
  <si>
    <t>27.01.2022р. №270122-520/30</t>
  </si>
  <si>
    <t>АКЦІОНЕРНЕ ТОВАРИСТВО "УКРПОШТА", 21560045</t>
  </si>
  <si>
    <t>26.01.2022
UA-2022-01-27-014734-b
завершина</t>
  </si>
  <si>
    <t>Друк єдиного платіжного документа (квитанції), ДК 021:2015: 79823000-9 Послуги з друку та доставки надрукованої продукції</t>
  </si>
  <si>
    <t>31.01.2022р. № 18/2022</t>
  </si>
  <si>
    <t xml:space="preserve">БУТ НАТАЛІЯ МИХАЙЛІВНА, 3102402386
</t>
  </si>
  <si>
    <t>27.01.2022
UA-2022-01-27-014734-b
завершина</t>
  </si>
  <si>
    <t>Електрична енергія, ДК 021:2015: 09310000-5 Електрична енергія</t>
  </si>
  <si>
    <t>27.01.2022р. №506</t>
  </si>
  <si>
    <t>ТОВАРИСТВО З ОБМЕЖЕНОЮ ВІДПОВІДАЛЬНІСТЮ "ДОНЕЦЬКІ ЕНЕРГЕТИЧНІ ПОСЛУГИ", 42086719</t>
  </si>
  <si>
    <t>26.01.2022
UA-2022-01-27-009576-b
завершина</t>
  </si>
  <si>
    <t>Формування єдиного платіжного документа (квитанції) та підтримка ком'ютерної програми "Ареал-Облік послуг населенню", ДК 021:2015: 72320000-4 Послуги, пов’язані з базами даних</t>
  </si>
  <si>
    <t>27.01.2022 №53-2022</t>
  </si>
  <si>
    <t>11.01.2022
UA-2022-01-26-011216-b
завершина</t>
  </si>
  <si>
    <t>Нафтопродукти в асортименті по талонам через мережу АЗС (газ скраплений вуглецевий), ДК 021:2015: 09120000-6 Газове паливо</t>
  </si>
  <si>
    <t>26.01.2022 № 09/2022</t>
  </si>
  <si>
    <t xml:space="preserve">ПРИВАТНЕ МАЛЕ ВИРОБНИЧО-ВПРОВАДЖУВАЛЬНЕ ПІДПРИЄМСТВО "ПРОТЕХ", 13540086
</t>
  </si>
  <si>
    <t>11.01.2022
UA-2022-01-20-013307-b
завершина</t>
  </si>
  <si>
    <t xml:space="preserve">Послуги телефонного зв’язку та передачі даних (Телекомунікаційні послуги АТ «Укртелеком») для об'єднаної диспетчерської служби, ДК 021:2015: 64210000-1 Послуги телефонного зв’язку та передачі даних
</t>
  </si>
  <si>
    <t>19.01.2022, №64-903428</t>
  </si>
  <si>
    <t>АКЦІОНЕРНЕ ТОВАРИСТВО "УКРТЕЛЕКОМ", 21560766</t>
  </si>
  <si>
    <t>14.01.2022
UA-2022-01-18-009793-a
завершина</t>
  </si>
  <si>
    <t>Бейдж силіконовий зі стрічкою, ДК 021:2015: 19520000-7 Пластмасові вироби</t>
  </si>
  <si>
    <t>18.01.2022 № 05/2022</t>
  </si>
  <si>
    <t>ГАН МИКОЛА МИКОЛАЙОВИЧ, 2973912690</t>
  </si>
  <si>
    <t>Комунальне підприємство "Служба єдиного замовника" Житлово-комунального господарства м. Краматорська, ЄДРПОУ: 31944775</t>
  </si>
  <si>
    <t>11.01.2022
UA-2022-01-18-009322-a
завершина</t>
  </si>
  <si>
    <t>Технічне обслуговування та ремонт офісної техніки (заправка, відновлення та ремонт картриджів, ремонт оргтехніки та інше), ДК 021:2015: 50310000-1 Технічне обслуговування і ремонт офісної техніки</t>
  </si>
  <si>
    <t>14.01.2022 № 04/2022</t>
  </si>
  <si>
    <t>Комунальне підприємство "Служба єдиного замовника" Житлово-комунального господарства м. Краматорська, ЄДРПОУ: 31944776</t>
  </si>
  <si>
    <t>11.01.2022
UA-2022-01-12-006078-a
завершина</t>
  </si>
  <si>
    <t>Формування єдиного платіжного документа (квитанції) та підтримка ком'ютерних програм "Ареал-Облік послуг населенню", ДК 021:2015: 72320000-4 Послуги, пов’язані з базами даних</t>
  </si>
  <si>
    <t>11.01.2022р. № 20221-91</t>
  </si>
  <si>
    <t>Комунальне підприємство "Служба єдиного замовника" Житлово-комунального господарства м. Краматорська, ЄДРПОУ: 31944777</t>
  </si>
  <si>
    <t>05.01.2022
UA-2022-01-06-000226-c
завершина</t>
  </si>
  <si>
    <t>Доставка єдиного платіжного документа (квитанції) за адресами фізичних осіб у багатоповерхових будинках в межах міста Краматорська, ДК 021:2015: 79823000-9 Послуги з друку та доставки надрукованої продукції</t>
  </si>
  <si>
    <t>05.01.2022 № 01-2022</t>
  </si>
  <si>
    <t>ТОВАРИСТВО З ОБМЕЖЕНОЮ ВІДПОВІДАЛЬНІСТЮ "УПРАВЛЯЮЧА КОМПАНІЯ "ЛАДІС", 40872929</t>
  </si>
  <si>
    <t>Комунальне підприємство "Служба єдиного замовника" Житлово-комунального господарства м. Краматорська, ЄДРПОУ: 31944778</t>
  </si>
  <si>
    <t>29.12.2021
UA-2022-01-04-002963-c
завершина</t>
  </si>
  <si>
    <t>29.12.2021р. № 291221-436/30</t>
  </si>
  <si>
    <t xml:space="preserve">В примітки вказати цифри 1 або 2:  </t>
  </si>
  <si>
    <t>1 - без використання електронної системи</t>
  </si>
  <si>
    <t>2 - з використанням електронної системи</t>
  </si>
  <si>
    <t>Вик. Горлачова Н.О. 0503286883</t>
  </si>
</sst>
</file>

<file path=xl/styles.xml><?xml version="1.0" encoding="utf-8"?>
<styleSheet xmlns="http://schemas.openxmlformats.org/spreadsheetml/2006/main">
  <numFmts count="16">
    <numFmt numFmtId="176" formatCode="_-* #,##0.00\ _₽_-;\-* #,##0.00\ _₽_-;_-* &quot;-&quot;??\ _₽_-;_-@_-"/>
    <numFmt numFmtId="177" formatCode="_ * #,##0_ ;_ * \-#,##0_ ;_ * &quot;-&quot;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0.000"/>
    <numFmt numFmtId="184" formatCode="#,##0.000\ _₽"/>
    <numFmt numFmtId="185" formatCode="#,##0.00000\ _₽"/>
    <numFmt numFmtId="186" formatCode="#,##0.000;[Red]#,##0.000"/>
    <numFmt numFmtId="187" formatCode="0.0"/>
    <numFmt numFmtId="188" formatCode="0.00000"/>
    <numFmt numFmtId="189" formatCode="#,##0.00000"/>
    <numFmt numFmtId="190" formatCode="0.000_);\(0.000\)"/>
    <numFmt numFmtId="191" formatCode="#,##0.0"/>
  </numFmts>
  <fonts count="68">
    <font>
      <sz val="11"/>
      <color rgb="FF000000"/>
      <name val="Calibri"/>
      <charset val="204"/>
    </font>
    <font>
      <sz val="10"/>
      <color rgb="FF000000"/>
      <name val="Times New Roman"/>
      <charset val="1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12"/>
      <color rgb="FF000000"/>
      <name val="Times New Roman"/>
      <charset val="204"/>
    </font>
    <font>
      <b/>
      <sz val="10"/>
      <color rgb="FF00000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204"/>
    </font>
    <font>
      <u/>
      <sz val="10"/>
      <name val="Times New Roman"/>
      <charset val="204"/>
    </font>
    <font>
      <sz val="10"/>
      <name val="Times New Roman"/>
      <charset val="0"/>
    </font>
    <font>
      <i/>
      <sz val="10"/>
      <name val="Times New Roman"/>
      <charset val="204"/>
    </font>
    <font>
      <sz val="10"/>
      <name val="Arial Cyr"/>
      <charset val="204"/>
    </font>
    <font>
      <sz val="10"/>
      <color rgb="FF000000"/>
      <name val="Times New Roman"/>
      <charset val="204"/>
    </font>
    <font>
      <sz val="10"/>
      <color rgb="FF333333"/>
      <name val="Times New Roman"/>
      <charset val="204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sz val="10"/>
      <color rgb="FF333333"/>
      <name val="Arial"/>
      <charset val="204"/>
    </font>
    <font>
      <sz val="11"/>
      <color indexed="63"/>
      <name val="Arial"/>
      <charset val="204"/>
    </font>
    <font>
      <sz val="12"/>
      <color indexed="8"/>
      <name val="Times New Roman"/>
      <charset val="204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0"/>
      <name val="Arial"/>
      <charset val="204"/>
    </font>
    <font>
      <u/>
      <sz val="11"/>
      <color theme="10"/>
      <name val="Calibri"/>
      <charset val="204"/>
    </font>
    <font>
      <b/>
      <sz val="11"/>
      <color indexed="54"/>
      <name val="Calibri"/>
      <charset val="204"/>
    </font>
    <font>
      <b/>
      <sz val="11"/>
      <color indexed="8"/>
      <name val="Calibri"/>
      <charset val="204"/>
    </font>
    <font>
      <b/>
      <sz val="11"/>
      <color indexed="9"/>
      <name val="Calibri"/>
      <charset val="204"/>
    </font>
    <font>
      <b/>
      <sz val="18"/>
      <color theme="3"/>
      <name val="Calibri"/>
      <charset val="134"/>
      <scheme val="minor"/>
    </font>
    <font>
      <sz val="11"/>
      <color indexed="9"/>
      <name val="Calibri"/>
      <charset val="204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7.15"/>
      <color rgb="FF0000FF"/>
      <name val="Calibri"/>
      <charset val="204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indexed="63"/>
      <name val="Calibri"/>
      <charset val="204"/>
    </font>
    <font>
      <sz val="11"/>
      <color indexed="60"/>
      <name val="Calibri"/>
      <charset val="204"/>
    </font>
    <font>
      <sz val="11"/>
      <color indexed="62"/>
      <name val="Calibri"/>
      <charset val="204"/>
    </font>
    <font>
      <b/>
      <sz val="11"/>
      <color indexed="52"/>
      <name val="Calibri"/>
      <charset val="204"/>
    </font>
    <font>
      <u/>
      <sz val="10"/>
      <color indexed="12"/>
      <name val="Arial Cyr"/>
      <charset val="204"/>
    </font>
    <font>
      <b/>
      <sz val="15"/>
      <color indexed="54"/>
      <name val="Calibri"/>
      <charset val="204"/>
    </font>
    <font>
      <sz val="11"/>
      <color indexed="8"/>
      <name val="Calibri"/>
      <charset val="134"/>
    </font>
    <font>
      <b/>
      <sz val="13"/>
      <color indexed="54"/>
      <name val="Calibri"/>
      <charset val="204"/>
    </font>
    <font>
      <b/>
      <sz val="18"/>
      <color indexed="54"/>
      <name val="Calibri Light"/>
      <charset val="204"/>
    </font>
    <font>
      <sz val="11"/>
      <color indexed="20"/>
      <name val="Calibri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sz val="11"/>
      <color indexed="17"/>
      <name val="Calibri"/>
      <charset val="204"/>
    </font>
    <font>
      <i/>
      <sz val="10"/>
      <color rgb="FF000000"/>
      <name val="Times New Roman"/>
      <charset val="204"/>
    </font>
    <font>
      <b/>
      <sz val="9"/>
      <name val="Tahoma"/>
      <charset val="204"/>
    </font>
    <font>
      <sz val="9"/>
      <name val="Tahoma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FF"/>
        <bgColor rgb="FFFDFEFD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9">
    <xf numFmtId="0" fontId="0" fillId="0" borderId="0"/>
    <xf numFmtId="0" fontId="24" fillId="9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9" fontId="28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7" fillId="23" borderId="14" applyNumberFormat="0" applyAlignment="0" applyProtection="0">
      <alignment vertical="center"/>
    </xf>
    <xf numFmtId="0" fontId="39" fillId="0" borderId="0" applyBorder="0" applyProtection="0"/>
    <xf numFmtId="0" fontId="24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/>
    <xf numFmtId="0" fontId="28" fillId="26" borderId="17" applyNumberFormat="0" applyFont="0" applyAlignment="0" applyProtection="0">
      <alignment vertical="center"/>
    </xf>
    <xf numFmtId="0" fontId="36" fillId="27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/>
    <xf numFmtId="0" fontId="44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16" applyNumberFormat="0" applyAlignment="0" applyProtection="0">
      <alignment vertical="center"/>
    </xf>
    <xf numFmtId="0" fontId="49" fillId="34" borderId="20" applyNumberFormat="0" applyAlignment="0" applyProtection="0">
      <alignment vertical="center"/>
    </xf>
    <xf numFmtId="0" fontId="42" fillId="0" borderId="0" applyNumberFormat="0" applyFill="0" applyBorder="0" applyAlignment="0" applyProtection="0"/>
    <xf numFmtId="0" fontId="40" fillId="23" borderId="16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27" fillId="19" borderId="0" applyNumberFormat="0" applyBorder="0" applyAlignment="0" applyProtection="0"/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29" fillId="3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4" fillId="18" borderId="13" applyNumberFormat="0" applyAlignment="0" applyProtection="0"/>
    <xf numFmtId="0" fontId="29" fillId="1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29" fillId="2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25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47" borderId="0" applyNumberFormat="0" applyBorder="0" applyAlignment="0" applyProtection="0"/>
    <xf numFmtId="0" fontId="36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7" borderId="0" applyNumberFormat="0" applyBorder="0" applyAlignment="0" applyProtection="0"/>
    <xf numFmtId="0" fontId="54" fillId="38" borderId="22" applyNumberFormat="0" applyAlignment="0" applyProtection="0"/>
    <xf numFmtId="0" fontId="52" fillId="27" borderId="21" applyNumberFormat="0" applyAlignment="0" applyProtection="0"/>
    <xf numFmtId="0" fontId="55" fillId="27" borderId="22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57" fillId="0" borderId="23" applyNumberFormat="0" applyFill="0" applyAlignment="0" applyProtection="0"/>
    <xf numFmtId="0" fontId="59" fillId="0" borderId="24" applyNumberFormat="0" applyFill="0" applyAlignment="0" applyProtection="0"/>
    <xf numFmtId="0" fontId="32" fillId="0" borderId="11" applyNumberFormat="0" applyFill="0" applyAlignment="0" applyProtection="0"/>
    <xf numFmtId="0" fontId="20" fillId="0" borderId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13" fillId="0" borderId="0"/>
    <xf numFmtId="0" fontId="20" fillId="0" borderId="0"/>
    <xf numFmtId="0" fontId="30" fillId="0" borderId="0" applyNumberFormat="0" applyFill="0" applyBorder="0" applyAlignment="0" applyProtection="0"/>
    <xf numFmtId="0" fontId="58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7" fillId="0" borderId="0"/>
    <xf numFmtId="0" fontId="61" fillId="51" borderId="0" applyNumberFormat="0" applyBorder="0" applyAlignment="0" applyProtection="0"/>
    <xf numFmtId="0" fontId="27" fillId="7" borderId="25" applyNumberFormat="0" applyFont="0" applyAlignment="0" applyProtection="0"/>
    <xf numFmtId="0" fontId="62" fillId="0" borderId="26" applyNumberFormat="0" applyFill="0" applyAlignment="0" applyProtection="0"/>
    <xf numFmtId="0" fontId="63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0" fontId="64" fillId="19" borderId="0" applyNumberFormat="0" applyBorder="0" applyAlignment="0" applyProtection="0"/>
    <xf numFmtId="0" fontId="27" fillId="0" borderId="0"/>
    <xf numFmtId="0" fontId="2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82" fontId="7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top" wrapText="1"/>
    </xf>
    <xf numFmtId="58" fontId="9" fillId="3" borderId="4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center" wrapText="1"/>
    </xf>
    <xf numFmtId="18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82" fontId="9" fillId="0" borderId="4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horizontal="left" vertical="top" wrapText="1"/>
    </xf>
    <xf numFmtId="0" fontId="9" fillId="0" borderId="4" xfId="16" applyFont="1" applyBorder="1" applyAlignment="1">
      <alignment vertical="top" wrapText="1"/>
    </xf>
    <xf numFmtId="183" fontId="9" fillId="0" borderId="4" xfId="0" applyNumberFormat="1" applyFont="1" applyFill="1" applyBorder="1" applyAlignment="1">
      <alignment horizontal="center" vertical="center"/>
    </xf>
    <xf numFmtId="58" fontId="9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vertical="center" wrapText="1"/>
    </xf>
    <xf numFmtId="2" fontId="9" fillId="3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 wrapText="1"/>
    </xf>
    <xf numFmtId="49" fontId="10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58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184" fontId="9" fillId="3" borderId="4" xfId="0" applyNumberFormat="1" applyFont="1" applyFill="1" applyBorder="1" applyAlignment="1">
      <alignment horizontal="center" vertical="center" wrapText="1"/>
    </xf>
    <xf numFmtId="185" fontId="9" fillId="3" borderId="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/>
    <xf numFmtId="1" fontId="9" fillId="0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 wrapText="1"/>
    </xf>
    <xf numFmtId="186" fontId="9" fillId="0" borderId="4" xfId="0" applyNumberFormat="1" applyFont="1" applyFill="1" applyBorder="1" applyAlignment="1">
      <alignment horizontal="center" vertical="top" wrapText="1"/>
    </xf>
    <xf numFmtId="58" fontId="9" fillId="0" borderId="4" xfId="0" applyNumberFormat="1" applyFont="1" applyFill="1" applyBorder="1" applyAlignment="1">
      <alignment horizontal="center" vertical="top" wrapText="1"/>
    </xf>
    <xf numFmtId="0" fontId="10" fillId="0" borderId="4" xfId="16" applyFont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187" fontId="9" fillId="0" borderId="4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187" fontId="9" fillId="3" borderId="4" xfId="0" applyNumberFormat="1" applyFont="1" applyFill="1" applyBorder="1" applyAlignment="1">
      <alignment horizontal="center" wrapText="1"/>
    </xf>
    <xf numFmtId="58" fontId="9" fillId="0" borderId="4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/>
    <xf numFmtId="0" fontId="2" fillId="3" borderId="0" xfId="0" applyFont="1" applyFill="1"/>
    <xf numFmtId="0" fontId="9" fillId="3" borderId="0" xfId="0" applyFont="1" applyFill="1"/>
    <xf numFmtId="0" fontId="9" fillId="0" borderId="0" xfId="0" applyFont="1" applyFill="1" applyAlignment="1"/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9" fillId="3" borderId="4" xfId="10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107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" fillId="0" borderId="0" xfId="0" applyFont="1" applyFill="1" applyAlignment="1"/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8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87" fontId="9" fillId="0" borderId="4" xfId="0" applyNumberFormat="1" applyFont="1" applyFill="1" applyBorder="1" applyAlignment="1">
      <alignment horizontal="center" vertical="center" wrapText="1"/>
    </xf>
    <xf numFmtId="183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Border="1"/>
    <xf numFmtId="0" fontId="9" fillId="0" borderId="4" xfId="0" applyFont="1" applyBorder="1" applyAlignment="1">
      <alignment vertical="top" wrapText="1"/>
    </xf>
    <xf numFmtId="0" fontId="9" fillId="0" borderId="4" xfId="16" applyFont="1" applyFill="1" applyBorder="1" applyAlignment="1">
      <alignment vertical="top" wrapText="1"/>
    </xf>
    <xf numFmtId="0" fontId="9" fillId="0" borderId="4" xfId="0" applyFont="1" applyBorder="1" applyAlignment="1">
      <alignment vertical="center" wrapText="1"/>
    </xf>
    <xf numFmtId="0" fontId="9" fillId="0" borderId="4" xfId="16" applyFont="1" applyFill="1" applyBorder="1" applyAlignment="1">
      <alignment vertical="center" wrapText="1"/>
    </xf>
    <xf numFmtId="0" fontId="9" fillId="0" borderId="4" xfId="16" applyFont="1" applyBorder="1" applyAlignment="1" applyProtection="1">
      <alignment horizontal="center" vertical="center" wrapText="1"/>
    </xf>
    <xf numFmtId="188" fontId="9" fillId="0" borderId="4" xfId="0" applyNumberFormat="1" applyFont="1" applyFill="1" applyBorder="1" applyAlignment="1">
      <alignment horizontal="center" vertical="center" wrapText="1"/>
    </xf>
    <xf numFmtId="189" fontId="9" fillId="0" borderId="4" xfId="0" applyNumberFormat="1" applyFont="1" applyFill="1" applyBorder="1" applyAlignment="1">
      <alignment horizontal="center" vertical="center" wrapText="1"/>
    </xf>
    <xf numFmtId="189" fontId="9" fillId="0" borderId="4" xfId="0" applyNumberFormat="1" applyFont="1" applyFill="1" applyBorder="1" applyAlignment="1">
      <alignment horizontal="center" vertical="center"/>
    </xf>
    <xf numFmtId="188" fontId="9" fillId="0" borderId="4" xfId="0" applyNumberFormat="1" applyFont="1" applyFill="1" applyBorder="1" applyAlignment="1">
      <alignment horizontal="center" vertical="center"/>
    </xf>
    <xf numFmtId="58" fontId="9" fillId="3" borderId="4" xfId="93" applyNumberFormat="1" applyFont="1" applyFill="1" applyBorder="1" applyAlignment="1" applyProtection="1">
      <alignment horizontal="center" vertical="center" wrapText="1"/>
    </xf>
    <xf numFmtId="190" fontId="9" fillId="3" borderId="4" xfId="0" applyNumberFormat="1" applyFont="1" applyFill="1" applyBorder="1" applyAlignment="1">
      <alignment horizontal="center" vertical="center" wrapText="1"/>
    </xf>
    <xf numFmtId="58" fontId="9" fillId="3" borderId="4" xfId="0" applyNumberFormat="1" applyFont="1" applyFill="1" applyBorder="1" applyAlignment="1" applyProtection="1">
      <alignment horizontal="center" vertical="center" wrapText="1"/>
    </xf>
    <xf numFmtId="186" fontId="9" fillId="3" borderId="4" xfId="0" applyNumberFormat="1" applyFont="1" applyFill="1" applyBorder="1" applyAlignment="1">
      <alignment horizontal="center" vertical="center" wrapText="1"/>
    </xf>
    <xf numFmtId="58" fontId="9" fillId="3" borderId="4" xfId="0" applyNumberFormat="1" applyFont="1" applyFill="1" applyBorder="1" applyAlignment="1">
      <alignment horizontal="center" vertical="center" wrapText="1"/>
    </xf>
    <xf numFmtId="183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83" fontId="9" fillId="3" borderId="4" xfId="0" applyNumberFormat="1" applyFont="1" applyFill="1" applyBorder="1" applyAlignment="1">
      <alignment horizontal="center" vertical="center"/>
    </xf>
    <xf numFmtId="0" fontId="10" fillId="0" borderId="4" xfId="16" applyFont="1" applyBorder="1" applyAlignment="1">
      <alignment vertical="center" wrapText="1"/>
    </xf>
    <xf numFmtId="49" fontId="9" fillId="3" borderId="4" xfId="107" applyNumberFormat="1" applyFont="1" applyFill="1" applyBorder="1" applyAlignment="1">
      <alignment horizontal="center" vertical="center" wrapText="1"/>
    </xf>
    <xf numFmtId="0" fontId="10" fillId="0" borderId="4" xfId="16" applyFont="1" applyBorder="1" applyAlignment="1">
      <alignment wrapText="1"/>
    </xf>
    <xf numFmtId="0" fontId="9" fillId="3" borderId="4" xfId="107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58" fontId="9" fillId="0" borderId="4" xfId="0" applyNumberFormat="1" applyFont="1" applyFill="1" applyBorder="1" applyAlignment="1">
      <alignment horizontal="left" vertical="center" wrapText="1"/>
    </xf>
    <xf numFmtId="191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49" fontId="9" fillId="0" borderId="4" xfId="108" applyNumberFormat="1" applyFont="1" applyFill="1" applyBorder="1" applyAlignment="1">
      <alignment horizontal="center" vertical="center" wrapText="1"/>
    </xf>
    <xf numFmtId="0" fontId="9" fillId="0" borderId="4" xfId="108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4" xfId="16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185" fontId="16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83" fontId="16" fillId="0" borderId="4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3" fontId="9" fillId="0" borderId="9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82" fontId="16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4" fillId="0" borderId="4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9" fillId="0" borderId="4" xfId="0" applyFont="1" applyBorder="1"/>
    <xf numFmtId="2" fontId="9" fillId="0" borderId="4" xfId="107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4" xfId="0" applyFont="1" applyFill="1" applyBorder="1" applyAlignment="1">
      <alignment horizontal="left" vertical="center" wrapText="1"/>
    </xf>
    <xf numFmtId="58" fontId="20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" fontId="20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wrapText="1"/>
    </xf>
    <xf numFmtId="0" fontId="19" fillId="0" borderId="0" xfId="0" applyFont="1" applyFill="1" applyAlignment="1"/>
    <xf numFmtId="3" fontId="9" fillId="0" borderId="4" xfId="107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10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20% - Акцент4 2" xfId="7"/>
    <cellStyle name="Запятая" xfId="8" builtinId="3"/>
    <cellStyle name="60% - Акцент1 2" xfId="9"/>
    <cellStyle name="40% — Акцент6" xfId="10" builtinId="51"/>
    <cellStyle name="20% - Акцент5 2" xfId="1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40% — Акцент4" xfId="17" builtinId="43"/>
    <cellStyle name="Открывавшаяся гиперссылка" xfId="18" builtinId="9"/>
    <cellStyle name="40% - Акцент1 2" xfId="19"/>
    <cellStyle name="Примечание" xfId="20" builtinId="10"/>
    <cellStyle name="60% - Акцент3 2" xfId="21"/>
    <cellStyle name="Предупреждающий текст" xfId="22" builtinId="11"/>
    <cellStyle name="Заголовок" xfId="23" builtinId="15"/>
    <cellStyle name="Обычный 10" xfId="24"/>
    <cellStyle name="Пояснительный текст" xfId="25" builtinId="53"/>
    <cellStyle name="Заголовок 1" xfId="26" builtinId="16"/>
    <cellStyle name="Заголовок 2" xfId="27" builtinId="17"/>
    <cellStyle name="Заголовок 3" xfId="28" builtinId="18"/>
    <cellStyle name="Заголовок 4" xfId="29" builtinId="19"/>
    <cellStyle name="Ввод" xfId="30" builtinId="20"/>
    <cellStyle name="Проверить ячейку" xfId="31" builtinId="23"/>
    <cellStyle name="Пояснение 2" xfId="32"/>
    <cellStyle name="Вычисление" xfId="33" builtinId="22"/>
    <cellStyle name="Связанная ячейка" xfId="34" builtinId="24"/>
    <cellStyle name="Плохой" xfId="35" builtinId="27"/>
    <cellStyle name="Акцент5" xfId="36" builtinId="45"/>
    <cellStyle name="Нейтральный" xfId="37" builtinId="28"/>
    <cellStyle name="Акцент1" xfId="38" builtinId="29"/>
    <cellStyle name="20% — Акцент1" xfId="39" builtinId="30"/>
    <cellStyle name="60% - Акцент2 2" xfId="40"/>
    <cellStyle name="20% - Акцент6 2" xfId="41"/>
    <cellStyle name="40% — Акцент1" xfId="42" builtinId="31"/>
    <cellStyle name="20% — Акцент5" xfId="43" builtinId="46"/>
    <cellStyle name="60% — Акцент1" xfId="44" builtinId="32"/>
    <cellStyle name="40% - Акцент2 2" xfId="45"/>
    <cellStyle name="Акцент2" xfId="46" builtinId="33"/>
    <cellStyle name="40% — Акцент2" xfId="47" builtinId="35"/>
    <cellStyle name="20% — Акцент6" xfId="48" builtinId="50"/>
    <cellStyle name="60% — Акцент2" xfId="49" builtinId="36"/>
    <cellStyle name="Акцент3" xfId="50" builtinId="37"/>
    <cellStyle name="40% — Акцент3" xfId="51" builtinId="39"/>
    <cellStyle name="Контрольная ячейка 2" xfId="52"/>
    <cellStyle name="60% — Акцент3" xfId="53" builtinId="40"/>
    <cellStyle name="Акцент4" xfId="54" builtinId="41"/>
    <cellStyle name="20% - Акцент1 2" xfId="55"/>
    <cellStyle name="20% — Акцент4" xfId="56" builtinId="42"/>
    <cellStyle name="40% - Акцент3 2" xfId="57"/>
    <cellStyle name="60% — Акцент4" xfId="58" builtinId="44"/>
    <cellStyle name="60% — Акцент5" xfId="59" builtinId="48"/>
    <cellStyle name="60% - Акцент4 2" xfId="60"/>
    <cellStyle name="Акцент6" xfId="61" builtinId="49"/>
    <cellStyle name="60% — Акцент6" xfId="62" builtinId="52"/>
    <cellStyle name="Акцент3 2" xfId="63"/>
    <cellStyle name="20% - Акцент2 2" xfId="64"/>
    <cellStyle name="20% - Акцент3 2" xfId="65"/>
    <cellStyle name="40% - Акцент4 2" xfId="66"/>
    <cellStyle name="40% - Акцент5 2" xfId="67"/>
    <cellStyle name="40% - Акцент6 2" xfId="68"/>
    <cellStyle name="60% - Акцент5 2" xfId="69"/>
    <cellStyle name="60% - Акцент6 2" xfId="70"/>
    <cellStyle name="Акцент1 2" xfId="71"/>
    <cellStyle name="Акцент2 2" xfId="72"/>
    <cellStyle name="Акцент4 2" xfId="73"/>
    <cellStyle name="Акцент5 2" xfId="74"/>
    <cellStyle name="Акцент6 2" xfId="75"/>
    <cellStyle name="Ввод  2" xfId="76"/>
    <cellStyle name="Вывод 2" xfId="77"/>
    <cellStyle name="Вычисление 2" xfId="78"/>
    <cellStyle name="Гиперссылка 2" xfId="79"/>
    <cellStyle name="Гиперссылка 3" xfId="80"/>
    <cellStyle name="Денежный 2" xfId="81"/>
    <cellStyle name="Денежный 3" xfId="82"/>
    <cellStyle name="Заголовок 1 2" xfId="83"/>
    <cellStyle name="Заголовок 2 2" xfId="84"/>
    <cellStyle name="Заголовок 3 2" xfId="85"/>
    <cellStyle name="Обычный 3" xfId="86"/>
    <cellStyle name="Заголовок 4 2" xfId="87"/>
    <cellStyle name="Итог 2" xfId="88"/>
    <cellStyle name="Название 2" xfId="89"/>
    <cellStyle name="Нейтральный 2" xfId="90"/>
    <cellStyle name="Обычный 2" xfId="91"/>
    <cellStyle name="Обычный 2 2" xfId="92"/>
    <cellStyle name="Обычный 2 3" xfId="93"/>
    <cellStyle name="Обычный 2 4" xfId="94"/>
    <cellStyle name="Обычный 2 5" xfId="95"/>
    <cellStyle name="Обычный 4" xfId="96"/>
    <cellStyle name="Обычный 5" xfId="97"/>
    <cellStyle name="Обычный 6" xfId="98"/>
    <cellStyle name="Обычный 7" xfId="99"/>
    <cellStyle name="Обычный_Лист1 2" xfId="100"/>
    <cellStyle name="Плохой 2" xfId="101"/>
    <cellStyle name="Примечание 2" xfId="102"/>
    <cellStyle name="Связанная ячейка 2" xfId="103"/>
    <cellStyle name="Текст предупреждения 2" xfId="104"/>
    <cellStyle name="Финансовый 2" xfId="105"/>
    <cellStyle name="Хороший 2" xfId="106"/>
    <cellStyle name="Обычный_Лист1" xfId="107"/>
    <cellStyle name="Обычный 8" xfId="108"/>
  </cellStyles>
  <tableStyles count="1" defaultTableStyle="TableStyleMedium2" defaultPivotStyle="PivotStyleLight16">
    <tableStyle name="Стиль таблицы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EFD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54545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my.zakupki.prom.ua/remote/dispatcher/state_purchase_view/34530164" TargetMode="External"/><Relationship Id="rId8" Type="http://schemas.openxmlformats.org/officeDocument/2006/relationships/hyperlink" Target="https://my.zakupki.prom.ua/remote/dispatcher/state_purchase_view/34530755" TargetMode="External"/><Relationship Id="rId7" Type="http://schemas.openxmlformats.org/officeDocument/2006/relationships/hyperlink" Target="https://my.zakupki.prom.ua/remote/dispatcher/state_purchase_view/34531484" TargetMode="External"/><Relationship Id="rId6" Type="http://schemas.openxmlformats.org/officeDocument/2006/relationships/hyperlink" Target="https://my.zakupki.prom.ua/remote/dispatcher/state_purchase_view/34531829" TargetMode="External"/><Relationship Id="rId5" Type="http://schemas.openxmlformats.org/officeDocument/2006/relationships/hyperlink" Target="https://my.zakupki.prom.ua/remote/dispatcher/state_purchase_view/34532441" TargetMode="External"/><Relationship Id="rId4" Type="http://schemas.openxmlformats.org/officeDocument/2006/relationships/hyperlink" Target="https://my.zakupki.prom.ua/remote/dispatcher/state_purchase_view/34532969" TargetMode="External"/><Relationship Id="rId36" Type="http://schemas.openxmlformats.org/officeDocument/2006/relationships/hyperlink" Target="https://my.zakupki.prom.ua/cabinet/purchases/state_purchase/view/32567085" TargetMode="External"/><Relationship Id="rId35" Type="http://schemas.openxmlformats.org/officeDocument/2006/relationships/hyperlink" Target="https://my.zakupki.prom.ua/cabinet/purchases/state_purchase/view/34541487" TargetMode="External"/><Relationship Id="rId34" Type="http://schemas.openxmlformats.org/officeDocument/2006/relationships/hyperlink" Target="https://my.zakupki.prom.ua/cabinet/purchases/state_purchase/view/34524696" TargetMode="External"/><Relationship Id="rId33" Type="http://schemas.openxmlformats.org/officeDocument/2006/relationships/hyperlink" Target="https://my.zakupki.prom.ua/cabinet/purchases/state_purchase/view/34478230" TargetMode="External"/><Relationship Id="rId32" Type="http://schemas.openxmlformats.org/officeDocument/2006/relationships/hyperlink" Target="https://my.zakupki.prom.ua/cabinet/purchases/state_purchase/view/34454451" TargetMode="External"/><Relationship Id="rId31" Type="http://schemas.openxmlformats.org/officeDocument/2006/relationships/hyperlink" Target="https://my.zakupki.prom.ua/cabinet/purchases/state_purchase/view/34411097" TargetMode="External"/><Relationship Id="rId30" Type="http://schemas.openxmlformats.org/officeDocument/2006/relationships/hyperlink" Target="https://my.zakupki.prom.ua/cabinet/purchases/state_purchase/view/34371781" TargetMode="External"/><Relationship Id="rId3" Type="http://schemas.openxmlformats.org/officeDocument/2006/relationships/hyperlink" Target="https://my.zakupki.prom.ua/remote/dispatcher/state_purchase_view/34533359" TargetMode="External"/><Relationship Id="rId29" Type="http://schemas.openxmlformats.org/officeDocument/2006/relationships/hyperlink" Target="https://my.zakupki.prom.ua/cabinet/purchases/state_purchase/view/34360753" TargetMode="External"/><Relationship Id="rId28" Type="http://schemas.openxmlformats.org/officeDocument/2006/relationships/hyperlink" Target="https://my.zakupki.prom.ua/cabinet/purchases/state_purchase/view/34345622" TargetMode="External"/><Relationship Id="rId27" Type="http://schemas.openxmlformats.org/officeDocument/2006/relationships/hyperlink" Target="https://my.zakupki.prom.ua/cabinet/purchases/state_purchase/view/34342024" TargetMode="External"/><Relationship Id="rId26" Type="http://schemas.openxmlformats.org/officeDocument/2006/relationships/hyperlink" Target="https://my.zakupki.prom.ua/cabinet/purchases/state_purchase/view/33966713" TargetMode="External"/><Relationship Id="rId25" Type="http://schemas.openxmlformats.org/officeDocument/2006/relationships/hyperlink" Target="https://my.zakupki.prom.ua/cabinet/purchases/state_purchase/view/33967650" TargetMode="External"/><Relationship Id="rId24" Type="http://schemas.openxmlformats.org/officeDocument/2006/relationships/hyperlink" Target="https://my.zakupki.prom.ua/cabinet/purchases/state_purchase/view/30772446" TargetMode="External"/><Relationship Id="rId23" Type="http://schemas.openxmlformats.org/officeDocument/2006/relationships/hyperlink" Target="https://my.zakupki.prom.ua/cabinet/purchases/state_purchase/view/30173609" TargetMode="External"/><Relationship Id="rId22" Type="http://schemas.openxmlformats.org/officeDocument/2006/relationships/hyperlink" Target="https://my.zakupki.prom.ua/cabinet/purchases/state_purchase/view/33659337" TargetMode="External"/><Relationship Id="rId21" Type="http://schemas.openxmlformats.org/officeDocument/2006/relationships/hyperlink" Target="https://my.zakupki.prom.ua/cabinet/purchases/state_purchase/view/32628545" TargetMode="External"/><Relationship Id="rId20" Type="http://schemas.openxmlformats.org/officeDocument/2006/relationships/hyperlink" Target="https://my.zakupki.prom.ua/remote/dispatcher/state_purchase_view/34043940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https://my.zakupki.prom.ua/remote/dispatcher/state_purchase_view/34049142" TargetMode="External"/><Relationship Id="rId18" Type="http://schemas.openxmlformats.org/officeDocument/2006/relationships/hyperlink" Target="https://my.zakupki.prom.ua/remote/dispatcher/state_purchase_view/34049269" TargetMode="External"/><Relationship Id="rId17" Type="http://schemas.openxmlformats.org/officeDocument/2006/relationships/hyperlink" Target="https://my.zakupki.prom.ua/remote/dispatcher/state_purchase_view/34050386" TargetMode="External"/><Relationship Id="rId16" Type="http://schemas.openxmlformats.org/officeDocument/2006/relationships/hyperlink" Target="https://my.zakupki.prom.ua/remote/dispatcher/state_purchase_view/34074173" TargetMode="External"/><Relationship Id="rId15" Type="http://schemas.openxmlformats.org/officeDocument/2006/relationships/hyperlink" Target="https://my.zakupki.prom.ua/remote/dispatcher/state_purchase_view/34087741" TargetMode="External"/><Relationship Id="rId14" Type="http://schemas.openxmlformats.org/officeDocument/2006/relationships/hyperlink" Target="https://my.zakupki.prom.ua/remote/dispatcher/state_purchase_view/34182854" TargetMode="External"/><Relationship Id="rId13" Type="http://schemas.openxmlformats.org/officeDocument/2006/relationships/hyperlink" Target="https://my.zakupki.prom.ua/remote/dispatcher/state_purchase_view/34237017" TargetMode="External"/><Relationship Id="rId12" Type="http://schemas.openxmlformats.org/officeDocument/2006/relationships/hyperlink" Target="https://my.zakupki.prom.ua/remote/dispatcher/state_purchase_view/34285995" TargetMode="External"/><Relationship Id="rId11" Type="http://schemas.openxmlformats.org/officeDocument/2006/relationships/hyperlink" Target="https://my.zakupki.prom.ua/remote/dispatcher/state_purchase_view/34342032" TargetMode="External"/><Relationship Id="rId10" Type="http://schemas.openxmlformats.org/officeDocument/2006/relationships/hyperlink" Target="https://my.zakupki.prom.ua/remote/dispatcher/state_purchase_view/34481182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0"/>
  <sheetViews>
    <sheetView tabSelected="1" topLeftCell="A3" workbookViewId="0">
      <selection activeCell="A3" sqref="A3:J3"/>
    </sheetView>
  </sheetViews>
  <sheetFormatPr defaultColWidth="9" defaultRowHeight="15.75"/>
  <cols>
    <col min="1" max="1" width="5.42857142857143" style="2" customWidth="1"/>
    <col min="2" max="3" width="12.1428571428571" style="2"/>
    <col min="4" max="4" width="21.8571428571429" style="2"/>
    <col min="5" max="5" width="15.7142857142857" style="2"/>
    <col min="6" max="6" width="9.57142857142857" style="2"/>
    <col min="7" max="7" width="13.7142857142857" style="2"/>
    <col min="8" max="8" width="11.4285714285714" style="2" customWidth="1"/>
    <col min="9" max="9" width="11.7142857142857" style="2"/>
    <col min="10" max="10" width="8.42857142857143" style="2"/>
    <col min="11" max="1023" width="6.14285714285714" style="2"/>
    <col min="1024" max="1024" width="6.14285714285714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2.75" customHeight="1" spans="1:10">
      <c r="A2" s="3"/>
      <c r="B2" s="3"/>
      <c r="C2" s="3"/>
      <c r="D2" s="3"/>
      <c r="E2" s="3"/>
      <c r="F2" s="4" t="s">
        <v>1</v>
      </c>
      <c r="G2" s="4"/>
      <c r="H2" s="4"/>
      <c r="I2" s="4"/>
      <c r="J2" s="4"/>
    </row>
    <row r="3" ht="21.7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66.75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56" t="s">
        <v>12</v>
      </c>
    </row>
    <row r="5" customHeight="1" spans="1:10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57">
        <v>10</v>
      </c>
    </row>
    <row r="6" ht="35.25" customHeight="1" spans="1:10">
      <c r="A6" s="9" t="s">
        <v>13</v>
      </c>
      <c r="B6" s="9"/>
      <c r="C6" s="10" t="s">
        <v>14</v>
      </c>
      <c r="D6" s="10" t="s">
        <v>14</v>
      </c>
      <c r="E6" s="11"/>
      <c r="F6" s="11" t="s">
        <v>14</v>
      </c>
      <c r="G6" s="11" t="s">
        <v>14</v>
      </c>
      <c r="H6" s="11"/>
      <c r="I6" s="10" t="s">
        <v>14</v>
      </c>
      <c r="J6" s="58"/>
    </row>
    <row r="7" ht="37.5" customHeight="1" spans="1:10">
      <c r="A7" s="12" t="s">
        <v>15</v>
      </c>
      <c r="B7" s="12"/>
      <c r="C7" s="10"/>
      <c r="D7" s="13"/>
      <c r="E7" s="10"/>
      <c r="F7" s="10"/>
      <c r="G7" s="10"/>
      <c r="H7" s="10"/>
      <c r="I7" s="10"/>
      <c r="J7" s="58"/>
    </row>
    <row r="8" ht="135.75" customHeight="1" spans="1:11">
      <c r="A8" s="14"/>
      <c r="B8" s="15" t="s">
        <v>16</v>
      </c>
      <c r="C8" s="16" t="s">
        <v>17</v>
      </c>
      <c r="D8" s="17" t="s">
        <v>18</v>
      </c>
      <c r="E8" s="18">
        <v>44.473</v>
      </c>
      <c r="F8" s="19" t="s">
        <v>19</v>
      </c>
      <c r="G8" s="19" t="s">
        <v>20</v>
      </c>
      <c r="H8" s="18">
        <f t="shared" ref="H8:H17" si="0">E8</f>
        <v>44.473</v>
      </c>
      <c r="I8" s="19">
        <v>2927</v>
      </c>
      <c r="J8" s="19">
        <v>1</v>
      </c>
      <c r="K8" s="59"/>
    </row>
    <row r="9" ht="77.25" customHeight="1" spans="1:11">
      <c r="A9" s="14"/>
      <c r="B9" s="15" t="s">
        <v>16</v>
      </c>
      <c r="C9" s="16" t="s">
        <v>21</v>
      </c>
      <c r="D9" s="17" t="s">
        <v>22</v>
      </c>
      <c r="E9" s="19">
        <v>515.525</v>
      </c>
      <c r="F9" s="19" t="s">
        <v>23</v>
      </c>
      <c r="G9" s="19" t="s">
        <v>23</v>
      </c>
      <c r="H9" s="20" t="s">
        <v>23</v>
      </c>
      <c r="I9" s="19">
        <v>6065</v>
      </c>
      <c r="J9" s="19">
        <v>2</v>
      </c>
      <c r="K9" s="59"/>
    </row>
    <row r="10" ht="73.5" customHeight="1" spans="1:11">
      <c r="A10" s="14"/>
      <c r="B10" s="15" t="s">
        <v>16</v>
      </c>
      <c r="C10" s="16" t="s">
        <v>24</v>
      </c>
      <c r="D10" s="17" t="s">
        <v>25</v>
      </c>
      <c r="E10" s="18">
        <v>14661.602</v>
      </c>
      <c r="F10" s="19" t="s">
        <v>23</v>
      </c>
      <c r="G10" s="19" t="s">
        <v>23</v>
      </c>
      <c r="H10" s="20" t="s">
        <v>23</v>
      </c>
      <c r="I10" s="19">
        <v>2581267.94</v>
      </c>
      <c r="J10" s="19">
        <v>2</v>
      </c>
      <c r="K10" s="59"/>
    </row>
    <row r="11" ht="97.5" customHeight="1" spans="1:11">
      <c r="A11" s="14"/>
      <c r="B11" s="15" t="s">
        <v>16</v>
      </c>
      <c r="C11" s="16" t="s">
        <v>26</v>
      </c>
      <c r="D11" s="17" t="s">
        <v>27</v>
      </c>
      <c r="E11" s="18">
        <v>10.32</v>
      </c>
      <c r="F11" s="19" t="s">
        <v>28</v>
      </c>
      <c r="G11" s="19" t="s">
        <v>29</v>
      </c>
      <c r="H11" s="18">
        <f t="shared" si="0"/>
        <v>10.32</v>
      </c>
      <c r="I11" s="19">
        <v>1</v>
      </c>
      <c r="J11" s="19">
        <v>1</v>
      </c>
      <c r="K11" s="59"/>
    </row>
    <row r="12" ht="86.25" customHeight="1" spans="1:11">
      <c r="A12" s="14"/>
      <c r="B12" s="15" t="s">
        <v>16</v>
      </c>
      <c r="C12" s="16" t="s">
        <v>30</v>
      </c>
      <c r="D12" s="17" t="s">
        <v>31</v>
      </c>
      <c r="E12" s="18">
        <v>84.513</v>
      </c>
      <c r="F12" s="19" t="s">
        <v>32</v>
      </c>
      <c r="G12" s="19" t="s">
        <v>33</v>
      </c>
      <c r="H12" s="18">
        <f t="shared" si="0"/>
        <v>84.513</v>
      </c>
      <c r="I12" s="19">
        <v>1</v>
      </c>
      <c r="J12" s="19">
        <v>1</v>
      </c>
      <c r="K12" s="59"/>
    </row>
    <row r="13" ht="89.25" customHeight="1" spans="1:11">
      <c r="A13" s="14"/>
      <c r="B13" s="15" t="s">
        <v>16</v>
      </c>
      <c r="C13" s="16" t="s">
        <v>34</v>
      </c>
      <c r="D13" s="17" t="s">
        <v>35</v>
      </c>
      <c r="E13" s="18">
        <v>4081.11</v>
      </c>
      <c r="F13" s="19" t="s">
        <v>36</v>
      </c>
      <c r="G13" s="19" t="s">
        <v>33</v>
      </c>
      <c r="H13" s="18">
        <f t="shared" si="0"/>
        <v>4081.11</v>
      </c>
      <c r="I13" s="19">
        <v>1</v>
      </c>
      <c r="J13" s="19">
        <v>2</v>
      </c>
      <c r="K13" s="59"/>
    </row>
    <row r="14" ht="84" customHeight="1" spans="1:11">
      <c r="A14" s="14"/>
      <c r="B14" s="15" t="s">
        <v>16</v>
      </c>
      <c r="C14" s="16" t="s">
        <v>37</v>
      </c>
      <c r="D14" s="17" t="s">
        <v>38</v>
      </c>
      <c r="E14" s="18">
        <v>17109.718</v>
      </c>
      <c r="F14" s="19" t="s">
        <v>39</v>
      </c>
      <c r="G14" s="19" t="s">
        <v>40</v>
      </c>
      <c r="H14" s="18">
        <f t="shared" si="0"/>
        <v>17109.718</v>
      </c>
      <c r="I14" s="19">
        <v>1</v>
      </c>
      <c r="J14" s="19">
        <v>2</v>
      </c>
      <c r="K14" s="59"/>
    </row>
    <row r="15" ht="63.75" customHeight="1" spans="1:11">
      <c r="A15" s="14"/>
      <c r="B15" s="15" t="s">
        <v>16</v>
      </c>
      <c r="C15" s="21" t="s">
        <v>41</v>
      </c>
      <c r="D15" s="22" t="s">
        <v>42</v>
      </c>
      <c r="E15" s="18">
        <v>13997.858</v>
      </c>
      <c r="F15" s="18" t="s">
        <v>43</v>
      </c>
      <c r="G15" s="19" t="s">
        <v>44</v>
      </c>
      <c r="H15" s="18">
        <f t="shared" si="0"/>
        <v>13997.858</v>
      </c>
      <c r="I15" s="40">
        <v>4147.086</v>
      </c>
      <c r="J15" s="19">
        <v>2</v>
      </c>
      <c r="K15" s="59"/>
    </row>
    <row r="16" ht="114.75" spans="1:11">
      <c r="A16" s="14"/>
      <c r="B16" s="15" t="s">
        <v>16</v>
      </c>
      <c r="C16" s="21" t="s">
        <v>41</v>
      </c>
      <c r="D16" s="22" t="s">
        <v>45</v>
      </c>
      <c r="E16" s="18">
        <v>6312.654</v>
      </c>
      <c r="F16" s="18" t="s">
        <v>46</v>
      </c>
      <c r="G16" s="19" t="s">
        <v>44</v>
      </c>
      <c r="H16" s="23">
        <f t="shared" si="0"/>
        <v>6312.654</v>
      </c>
      <c r="I16" s="40">
        <v>1757.211</v>
      </c>
      <c r="J16" s="19">
        <v>2</v>
      </c>
      <c r="K16" s="59"/>
    </row>
    <row r="17" ht="85.5" customHeight="1" spans="1:11">
      <c r="A17" s="14"/>
      <c r="B17" s="15" t="s">
        <v>16</v>
      </c>
      <c r="C17" s="21" t="s">
        <v>41</v>
      </c>
      <c r="D17" s="22" t="s">
        <v>47</v>
      </c>
      <c r="E17" s="18">
        <v>2826.548</v>
      </c>
      <c r="F17" s="18" t="s">
        <v>48</v>
      </c>
      <c r="G17" s="19" t="s">
        <v>44</v>
      </c>
      <c r="H17" s="18">
        <f t="shared" si="0"/>
        <v>2826.548</v>
      </c>
      <c r="I17" s="40">
        <v>781.583</v>
      </c>
      <c r="J17" s="19">
        <v>2</v>
      </c>
      <c r="K17" s="59"/>
    </row>
    <row r="18" ht="127.5" customHeight="1" spans="1:11">
      <c r="A18" s="14"/>
      <c r="B18" s="15" t="s">
        <v>16</v>
      </c>
      <c r="C18" s="21" t="s">
        <v>49</v>
      </c>
      <c r="D18" s="22" t="s">
        <v>50</v>
      </c>
      <c r="E18" s="18">
        <v>325</v>
      </c>
      <c r="F18" s="18" t="s">
        <v>23</v>
      </c>
      <c r="G18" s="19" t="s">
        <v>23</v>
      </c>
      <c r="H18" s="18" t="s">
        <v>23</v>
      </c>
      <c r="I18" s="40">
        <v>1</v>
      </c>
      <c r="J18" s="19">
        <v>2</v>
      </c>
      <c r="K18" s="59"/>
    </row>
    <row r="19" ht="87.75" customHeight="1" spans="1:11">
      <c r="A19" s="14"/>
      <c r="B19" s="15" t="s">
        <v>16</v>
      </c>
      <c r="C19" s="21" t="s">
        <v>51</v>
      </c>
      <c r="D19" s="22" t="s">
        <v>52</v>
      </c>
      <c r="E19" s="18">
        <v>612</v>
      </c>
      <c r="F19" s="18" t="s">
        <v>23</v>
      </c>
      <c r="G19" s="19" t="s">
        <v>23</v>
      </c>
      <c r="H19" s="18" t="s">
        <v>23</v>
      </c>
      <c r="I19" s="40">
        <v>1</v>
      </c>
      <c r="J19" s="19">
        <v>2</v>
      </c>
      <c r="K19" s="59"/>
    </row>
    <row r="20" ht="89.25" customHeight="1" spans="1:11">
      <c r="A20" s="14"/>
      <c r="B20" s="15" t="s">
        <v>16</v>
      </c>
      <c r="C20" s="21" t="s">
        <v>53</v>
      </c>
      <c r="D20" s="22" t="s">
        <v>54</v>
      </c>
      <c r="E20" s="18">
        <v>25207.048</v>
      </c>
      <c r="F20" s="18" t="s">
        <v>55</v>
      </c>
      <c r="G20" s="19" t="s">
        <v>56</v>
      </c>
      <c r="H20" s="18">
        <v>25207.048</v>
      </c>
      <c r="I20" s="40">
        <v>1</v>
      </c>
      <c r="J20" s="19">
        <v>2</v>
      </c>
      <c r="K20" s="59"/>
    </row>
    <row r="21" ht="127.5" spans="1:11">
      <c r="A21" s="14"/>
      <c r="B21" s="15" t="s">
        <v>16</v>
      </c>
      <c r="C21" s="21" t="s">
        <v>57</v>
      </c>
      <c r="D21" s="22" t="s">
        <v>58</v>
      </c>
      <c r="E21" s="18">
        <v>45.673</v>
      </c>
      <c r="F21" s="18" t="s">
        <v>59</v>
      </c>
      <c r="G21" s="19" t="s">
        <v>60</v>
      </c>
      <c r="H21" s="18">
        <f>E21</f>
        <v>45.673</v>
      </c>
      <c r="I21" s="40">
        <v>1</v>
      </c>
      <c r="J21" s="19">
        <v>1</v>
      </c>
      <c r="K21" s="59"/>
    </row>
    <row r="22" ht="63.75" customHeight="1" spans="1:11">
      <c r="A22" s="14"/>
      <c r="B22" s="15" t="s">
        <v>16</v>
      </c>
      <c r="C22" s="21" t="s">
        <v>61</v>
      </c>
      <c r="D22" s="22" t="s">
        <v>62</v>
      </c>
      <c r="E22" s="18">
        <v>1359.024</v>
      </c>
      <c r="F22" s="18" t="s">
        <v>23</v>
      </c>
      <c r="G22" s="18" t="s">
        <v>23</v>
      </c>
      <c r="H22" s="18" t="s">
        <v>23</v>
      </c>
      <c r="I22" s="40">
        <v>128908</v>
      </c>
      <c r="J22" s="19">
        <v>2</v>
      </c>
      <c r="K22" s="59"/>
    </row>
    <row r="23" ht="63.75" spans="1:11">
      <c r="A23" s="14"/>
      <c r="B23" s="15" t="s">
        <v>16</v>
      </c>
      <c r="C23" s="24" t="s">
        <v>63</v>
      </c>
      <c r="D23" s="22" t="s">
        <v>64</v>
      </c>
      <c r="E23" s="18">
        <v>166.628</v>
      </c>
      <c r="F23" s="18" t="s">
        <v>23</v>
      </c>
      <c r="G23" s="18" t="s">
        <v>23</v>
      </c>
      <c r="H23" s="18" t="s">
        <v>23</v>
      </c>
      <c r="I23" s="60">
        <v>1454</v>
      </c>
      <c r="J23" s="19">
        <v>2</v>
      </c>
      <c r="K23" s="59"/>
    </row>
    <row r="24" ht="165" customHeight="1" spans="1:11">
      <c r="A24" s="14"/>
      <c r="B24" s="15" t="s">
        <v>16</v>
      </c>
      <c r="C24" s="24" t="s">
        <v>65</v>
      </c>
      <c r="D24" s="22" t="s">
        <v>66</v>
      </c>
      <c r="E24" s="18">
        <v>1409.859</v>
      </c>
      <c r="F24" s="18" t="s">
        <v>23</v>
      </c>
      <c r="G24" s="18" t="s">
        <v>23</v>
      </c>
      <c r="H24" s="18" t="s">
        <v>23</v>
      </c>
      <c r="I24" s="60">
        <v>49995</v>
      </c>
      <c r="J24" s="19">
        <v>2</v>
      </c>
      <c r="K24" s="59"/>
    </row>
    <row r="25" ht="88.5" customHeight="1" spans="1:11">
      <c r="A25" s="14"/>
      <c r="B25" s="15" t="s">
        <v>16</v>
      </c>
      <c r="C25" s="24" t="s">
        <v>67</v>
      </c>
      <c r="D25" s="22" t="s">
        <v>68</v>
      </c>
      <c r="E25" s="18">
        <v>1403</v>
      </c>
      <c r="F25" s="18" t="s">
        <v>23</v>
      </c>
      <c r="G25" s="18" t="s">
        <v>23</v>
      </c>
      <c r="H25" s="18" t="s">
        <v>23</v>
      </c>
      <c r="I25" s="60">
        <v>1</v>
      </c>
      <c r="J25" s="19">
        <v>2</v>
      </c>
      <c r="K25" s="59"/>
    </row>
    <row r="26" ht="114.75" customHeight="1" spans="1:11">
      <c r="A26" s="14"/>
      <c r="B26" s="15" t="s">
        <v>16</v>
      </c>
      <c r="C26" s="24" t="s">
        <v>69</v>
      </c>
      <c r="D26" s="25" t="s">
        <v>70</v>
      </c>
      <c r="E26" s="23">
        <v>479.275</v>
      </c>
      <c r="F26" s="18" t="s">
        <v>23</v>
      </c>
      <c r="G26" s="18" t="s">
        <v>23</v>
      </c>
      <c r="H26" s="18" t="s">
        <v>23</v>
      </c>
      <c r="I26" s="60">
        <v>2604</v>
      </c>
      <c r="J26" s="19">
        <v>2</v>
      </c>
      <c r="K26" s="59"/>
    </row>
    <row r="27" ht="54.75" customHeight="1" spans="1:11">
      <c r="A27" s="26"/>
      <c r="B27" s="15" t="s">
        <v>16</v>
      </c>
      <c r="C27" s="21" t="s">
        <v>71</v>
      </c>
      <c r="D27" s="22" t="s">
        <v>72</v>
      </c>
      <c r="E27" s="18">
        <v>2255.625</v>
      </c>
      <c r="F27" s="18" t="s">
        <v>23</v>
      </c>
      <c r="G27" s="18" t="s">
        <v>23</v>
      </c>
      <c r="H27" s="18" t="s">
        <v>23</v>
      </c>
      <c r="I27" s="60">
        <v>19649</v>
      </c>
      <c r="J27" s="19">
        <v>2</v>
      </c>
      <c r="K27" s="59"/>
    </row>
    <row r="28" ht="114.75" customHeight="1" spans="1:11">
      <c r="A28" s="26"/>
      <c r="B28" s="15" t="s">
        <v>16</v>
      </c>
      <c r="C28" s="27" t="s">
        <v>73</v>
      </c>
      <c r="D28" s="22" t="s">
        <v>74</v>
      </c>
      <c r="E28" s="18">
        <v>963.54</v>
      </c>
      <c r="F28" s="18" t="s">
        <v>23</v>
      </c>
      <c r="G28" s="18" t="s">
        <v>23</v>
      </c>
      <c r="H28" s="18" t="s">
        <v>23</v>
      </c>
      <c r="I28" s="40">
        <v>1</v>
      </c>
      <c r="J28" s="19">
        <v>2</v>
      </c>
      <c r="K28" s="59"/>
    </row>
    <row r="29" ht="40.5" customHeight="1" spans="1:11">
      <c r="A29" s="26"/>
      <c r="B29" s="15" t="s">
        <v>16</v>
      </c>
      <c r="C29" s="21" t="s">
        <v>75</v>
      </c>
      <c r="D29" s="22" t="s">
        <v>22</v>
      </c>
      <c r="E29" s="18">
        <v>515.525</v>
      </c>
      <c r="F29" s="18" t="s">
        <v>23</v>
      </c>
      <c r="G29" s="18" t="s">
        <v>23</v>
      </c>
      <c r="H29" s="18" t="s">
        <v>23</v>
      </c>
      <c r="I29" s="60">
        <v>6065</v>
      </c>
      <c r="J29" s="19">
        <v>2</v>
      </c>
      <c r="K29" s="59"/>
    </row>
    <row r="30" ht="48" customHeight="1" spans="1:11">
      <c r="A30" s="28"/>
      <c r="B30" s="15" t="s">
        <v>16</v>
      </c>
      <c r="C30" s="21" t="s">
        <v>76</v>
      </c>
      <c r="D30" s="22" t="s">
        <v>77</v>
      </c>
      <c r="E30" s="18">
        <v>69.603</v>
      </c>
      <c r="F30" s="18" t="s">
        <v>23</v>
      </c>
      <c r="G30" s="18" t="s">
        <v>23</v>
      </c>
      <c r="H30" s="18" t="s">
        <v>23</v>
      </c>
      <c r="I30" s="60">
        <v>1031761</v>
      </c>
      <c r="J30" s="19">
        <v>2</v>
      </c>
      <c r="K30" s="59"/>
    </row>
    <row r="31" ht="66.95" customHeight="1" spans="1:11">
      <c r="A31" s="28"/>
      <c r="B31" s="15" t="s">
        <v>16</v>
      </c>
      <c r="C31" s="21" t="s">
        <v>78</v>
      </c>
      <c r="D31" s="22" t="s">
        <v>79</v>
      </c>
      <c r="E31" s="18">
        <v>18.2</v>
      </c>
      <c r="F31" s="18" t="s">
        <v>80</v>
      </c>
      <c r="G31" s="18" t="s">
        <v>81</v>
      </c>
      <c r="H31" s="18">
        <f>E31</f>
        <v>18.2</v>
      </c>
      <c r="I31" s="60">
        <v>1</v>
      </c>
      <c r="J31" s="19">
        <v>1</v>
      </c>
      <c r="K31" s="59"/>
    </row>
    <row r="32" ht="114.75" customHeight="1" spans="1:11">
      <c r="A32" s="28"/>
      <c r="B32" s="15" t="s">
        <v>16</v>
      </c>
      <c r="C32" s="21" t="s">
        <v>82</v>
      </c>
      <c r="D32" s="22" t="s">
        <v>83</v>
      </c>
      <c r="E32" s="18">
        <v>22.247</v>
      </c>
      <c r="F32" s="18" t="s">
        <v>84</v>
      </c>
      <c r="G32" s="18" t="s">
        <v>85</v>
      </c>
      <c r="H32" s="18">
        <f>E32</f>
        <v>22.247</v>
      </c>
      <c r="I32" s="60">
        <v>1</v>
      </c>
      <c r="J32" s="19">
        <v>1</v>
      </c>
      <c r="K32" s="59"/>
    </row>
    <row r="33" ht="42" customHeight="1" spans="1:11">
      <c r="A33" s="28"/>
      <c r="B33" s="29" t="s">
        <v>86</v>
      </c>
      <c r="C33" s="30" t="s">
        <v>87</v>
      </c>
      <c r="D33" s="31" t="s">
        <v>88</v>
      </c>
      <c r="E33" s="32" t="s">
        <v>89</v>
      </c>
      <c r="F33" s="31" t="s">
        <v>90</v>
      </c>
      <c r="G33" s="33" t="s">
        <v>91</v>
      </c>
      <c r="H33" s="34">
        <v>453.178</v>
      </c>
      <c r="I33" s="32" t="s">
        <v>92</v>
      </c>
      <c r="J33" s="32" t="s">
        <v>93</v>
      </c>
      <c r="K33" s="59"/>
    </row>
    <row r="34" ht="102" customHeight="1" spans="1:11">
      <c r="A34" s="28"/>
      <c r="B34" s="29" t="s">
        <v>86</v>
      </c>
      <c r="C34" s="30" t="s">
        <v>87</v>
      </c>
      <c r="D34" s="31" t="s">
        <v>88</v>
      </c>
      <c r="E34" s="32" t="s">
        <v>94</v>
      </c>
      <c r="F34" s="35" t="s">
        <v>95</v>
      </c>
      <c r="G34" s="36" t="s">
        <v>96</v>
      </c>
      <c r="H34" s="32" t="s">
        <v>94</v>
      </c>
      <c r="I34" s="32" t="s">
        <v>97</v>
      </c>
      <c r="J34" s="32" t="s">
        <v>93</v>
      </c>
      <c r="K34" s="59"/>
    </row>
    <row r="35" ht="75" customHeight="1" spans="1:11">
      <c r="A35" s="28"/>
      <c r="B35" s="29" t="s">
        <v>86</v>
      </c>
      <c r="C35" s="37" t="s">
        <v>98</v>
      </c>
      <c r="D35" s="33" t="s">
        <v>99</v>
      </c>
      <c r="E35" s="32" t="s">
        <v>100</v>
      </c>
      <c r="F35" s="31" t="s">
        <v>101</v>
      </c>
      <c r="G35" s="36" t="s">
        <v>102</v>
      </c>
      <c r="H35" s="32" t="s">
        <v>100</v>
      </c>
      <c r="I35" s="61">
        <v>54238</v>
      </c>
      <c r="J35" s="32" t="s">
        <v>93</v>
      </c>
      <c r="K35" s="59"/>
    </row>
    <row r="36" ht="81.75" customHeight="1" spans="1:11">
      <c r="A36" s="28"/>
      <c r="B36" s="29" t="s">
        <v>86</v>
      </c>
      <c r="C36" s="38" t="s">
        <v>103</v>
      </c>
      <c r="D36" s="39" t="s">
        <v>104</v>
      </c>
      <c r="E36" s="40">
        <v>689.607</v>
      </c>
      <c r="F36" s="41"/>
      <c r="G36" s="33"/>
      <c r="H36" s="32"/>
      <c r="I36" s="32" t="s">
        <v>105</v>
      </c>
      <c r="J36" s="32" t="s">
        <v>105</v>
      </c>
      <c r="K36" s="59"/>
    </row>
    <row r="37" ht="92.25" customHeight="1" spans="1:11">
      <c r="A37" s="28"/>
      <c r="B37" s="29" t="s">
        <v>86</v>
      </c>
      <c r="C37" s="42" t="s">
        <v>106</v>
      </c>
      <c r="D37" s="43" t="s">
        <v>107</v>
      </c>
      <c r="E37" s="32" t="s">
        <v>108</v>
      </c>
      <c r="F37" s="44" t="s">
        <v>109</v>
      </c>
      <c r="G37" s="45" t="s">
        <v>110</v>
      </c>
      <c r="H37" s="32" t="s">
        <v>108</v>
      </c>
      <c r="I37" s="32" t="s">
        <v>105</v>
      </c>
      <c r="J37" s="32" t="s">
        <v>105</v>
      </c>
      <c r="K37" s="59"/>
    </row>
    <row r="38" ht="114.75" spans="1:11">
      <c r="A38" s="28"/>
      <c r="B38" s="29" t="s">
        <v>86</v>
      </c>
      <c r="C38" s="37" t="s">
        <v>111</v>
      </c>
      <c r="D38" s="33" t="s">
        <v>112</v>
      </c>
      <c r="E38" s="32" t="s">
        <v>113</v>
      </c>
      <c r="F38" s="46" t="s">
        <v>114</v>
      </c>
      <c r="G38" s="47" t="s">
        <v>115</v>
      </c>
      <c r="H38" s="32" t="s">
        <v>113</v>
      </c>
      <c r="I38" s="32" t="s">
        <v>93</v>
      </c>
      <c r="J38" s="32" t="s">
        <v>105</v>
      </c>
      <c r="K38" s="59"/>
    </row>
    <row r="39" ht="114.75" spans="1:11">
      <c r="A39" s="28"/>
      <c r="B39" s="29" t="s">
        <v>86</v>
      </c>
      <c r="C39" s="37" t="s">
        <v>116</v>
      </c>
      <c r="D39" s="33" t="s">
        <v>117</v>
      </c>
      <c r="E39" s="32" t="s">
        <v>118</v>
      </c>
      <c r="F39" s="46" t="s">
        <v>119</v>
      </c>
      <c r="G39" s="47" t="s">
        <v>120</v>
      </c>
      <c r="H39" s="32" t="s">
        <v>118</v>
      </c>
      <c r="I39" s="32" t="s">
        <v>105</v>
      </c>
      <c r="J39" s="32" t="s">
        <v>105</v>
      </c>
      <c r="K39" s="59"/>
    </row>
    <row r="40" ht="114.75" spans="1:11">
      <c r="A40" s="28"/>
      <c r="B40" s="29" t="s">
        <v>86</v>
      </c>
      <c r="C40" s="37" t="s">
        <v>121</v>
      </c>
      <c r="D40" s="45" t="s">
        <v>122</v>
      </c>
      <c r="E40" s="32" t="s">
        <v>123</v>
      </c>
      <c r="F40" s="46" t="s">
        <v>124</v>
      </c>
      <c r="G40" s="36" t="s">
        <v>125</v>
      </c>
      <c r="H40" s="32" t="s">
        <v>123</v>
      </c>
      <c r="I40" s="32" t="s">
        <v>105</v>
      </c>
      <c r="J40" s="32" t="s">
        <v>105</v>
      </c>
      <c r="K40" s="59"/>
    </row>
    <row r="41" ht="114.75" spans="1:11">
      <c r="A41" s="28"/>
      <c r="B41" s="29" t="s">
        <v>86</v>
      </c>
      <c r="C41" s="37" t="s">
        <v>126</v>
      </c>
      <c r="D41" s="45" t="s">
        <v>127</v>
      </c>
      <c r="E41" s="32" t="s">
        <v>128</v>
      </c>
      <c r="F41" s="46" t="s">
        <v>129</v>
      </c>
      <c r="G41" s="48" t="s">
        <v>130</v>
      </c>
      <c r="H41" s="32" t="s">
        <v>128</v>
      </c>
      <c r="I41" s="32" t="s">
        <v>105</v>
      </c>
      <c r="J41" s="32" t="s">
        <v>105</v>
      </c>
      <c r="K41" s="59"/>
    </row>
    <row r="42" ht="153" spans="1:11">
      <c r="A42" s="28"/>
      <c r="B42" s="29" t="s">
        <v>86</v>
      </c>
      <c r="C42" s="37" t="s">
        <v>131</v>
      </c>
      <c r="D42" s="45" t="s">
        <v>132</v>
      </c>
      <c r="E42" s="32" t="s">
        <v>133</v>
      </c>
      <c r="F42" s="32" t="s">
        <v>134</v>
      </c>
      <c r="G42" s="36" t="s">
        <v>135</v>
      </c>
      <c r="H42" s="32" t="s">
        <v>133</v>
      </c>
      <c r="I42" s="32" t="s">
        <v>105</v>
      </c>
      <c r="J42" s="32" t="s">
        <v>105</v>
      </c>
      <c r="K42" s="59"/>
    </row>
    <row r="43" ht="78" customHeight="1" spans="1:11">
      <c r="A43" s="28"/>
      <c r="B43" s="48" t="s">
        <v>136</v>
      </c>
      <c r="C43" s="49" t="s">
        <v>137</v>
      </c>
      <c r="D43" s="48" t="s">
        <v>138</v>
      </c>
      <c r="E43" s="18">
        <v>16.212</v>
      </c>
      <c r="F43" s="50" t="s">
        <v>139</v>
      </c>
      <c r="G43" s="18" t="s">
        <v>140</v>
      </c>
      <c r="H43" s="18">
        <v>16.212</v>
      </c>
      <c r="I43" s="51"/>
      <c r="J43" s="60">
        <v>1</v>
      </c>
      <c r="K43" s="59"/>
    </row>
    <row r="44" ht="105" customHeight="1" spans="1:11">
      <c r="A44" s="28"/>
      <c r="B44" s="48" t="s">
        <v>136</v>
      </c>
      <c r="C44" s="49" t="s">
        <v>141</v>
      </c>
      <c r="D44" s="48" t="s">
        <v>142</v>
      </c>
      <c r="E44" s="18">
        <v>36</v>
      </c>
      <c r="F44" s="50" t="s">
        <v>143</v>
      </c>
      <c r="G44" s="18" t="s">
        <v>144</v>
      </c>
      <c r="H44" s="18">
        <v>36</v>
      </c>
      <c r="I44" s="51"/>
      <c r="J44" s="60">
        <v>1</v>
      </c>
      <c r="K44" s="59"/>
    </row>
    <row r="45" ht="98.25" customHeight="1" spans="1:11">
      <c r="A45" s="28"/>
      <c r="B45" s="48" t="s">
        <v>136</v>
      </c>
      <c r="C45" s="49" t="s">
        <v>145</v>
      </c>
      <c r="D45" s="48" t="s">
        <v>146</v>
      </c>
      <c r="E45" s="18">
        <v>42.84072</v>
      </c>
      <c r="F45" s="50" t="s">
        <v>147</v>
      </c>
      <c r="G45" s="18" t="s">
        <v>148</v>
      </c>
      <c r="H45" s="18">
        <v>42.84072</v>
      </c>
      <c r="I45" s="51"/>
      <c r="J45" s="60">
        <v>1</v>
      </c>
      <c r="K45" s="59"/>
    </row>
    <row r="46" ht="96.75" customHeight="1" spans="1:11">
      <c r="A46" s="28"/>
      <c r="B46" s="48" t="s">
        <v>136</v>
      </c>
      <c r="C46" s="49" t="s">
        <v>149</v>
      </c>
      <c r="D46" s="48" t="s">
        <v>150</v>
      </c>
      <c r="E46" s="18">
        <v>588.75</v>
      </c>
      <c r="F46" s="50" t="s">
        <v>151</v>
      </c>
      <c r="G46" s="18" t="s">
        <v>152</v>
      </c>
      <c r="H46" s="18">
        <v>588.75</v>
      </c>
      <c r="I46" s="51"/>
      <c r="J46" s="60">
        <v>2</v>
      </c>
      <c r="K46" s="59"/>
    </row>
    <row r="47" ht="77.25" customHeight="1" spans="1:11">
      <c r="A47" s="28"/>
      <c r="B47" s="48" t="s">
        <v>136</v>
      </c>
      <c r="C47" s="49" t="s">
        <v>153</v>
      </c>
      <c r="D47" s="49" t="s">
        <v>154</v>
      </c>
      <c r="E47" s="18">
        <v>97.2</v>
      </c>
      <c r="F47" s="50" t="s">
        <v>155</v>
      </c>
      <c r="G47" s="41" t="s">
        <v>156</v>
      </c>
      <c r="H47" s="51">
        <v>92.34</v>
      </c>
      <c r="I47" s="51">
        <v>3240</v>
      </c>
      <c r="J47" s="60">
        <v>2</v>
      </c>
      <c r="K47" s="59"/>
    </row>
    <row r="48" ht="56.25" customHeight="1" spans="1:11">
      <c r="A48" s="28"/>
      <c r="B48" s="14" t="s">
        <v>157</v>
      </c>
      <c r="C48" s="14" t="s">
        <v>158</v>
      </c>
      <c r="D48" s="52" t="s">
        <v>159</v>
      </c>
      <c r="E48" s="53">
        <v>400</v>
      </c>
      <c r="F48" s="14" t="s">
        <v>160</v>
      </c>
      <c r="G48" s="14" t="s">
        <v>161</v>
      </c>
      <c r="H48" s="53">
        <v>391577.27</v>
      </c>
      <c r="I48" s="61">
        <v>1</v>
      </c>
      <c r="J48" s="61">
        <v>2</v>
      </c>
      <c r="K48" s="59"/>
    </row>
    <row r="49" ht="70.5" customHeight="1" spans="1:11">
      <c r="A49" s="28"/>
      <c r="B49" s="14" t="s">
        <v>157</v>
      </c>
      <c r="C49" s="14" t="s">
        <v>162</v>
      </c>
      <c r="D49" s="52" t="s">
        <v>163</v>
      </c>
      <c r="E49" s="53">
        <v>3000</v>
      </c>
      <c r="F49" s="14" t="s">
        <v>164</v>
      </c>
      <c r="G49" s="14" t="s">
        <v>165</v>
      </c>
      <c r="H49" s="54" t="s">
        <v>166</v>
      </c>
      <c r="I49" s="61">
        <v>1</v>
      </c>
      <c r="J49" s="61">
        <v>2</v>
      </c>
      <c r="K49" s="59"/>
    </row>
    <row r="50" ht="88.5" customHeight="1" spans="1:11">
      <c r="A50" s="28"/>
      <c r="B50" s="14" t="s">
        <v>157</v>
      </c>
      <c r="C50" s="14" t="s">
        <v>167</v>
      </c>
      <c r="D50" s="52" t="s">
        <v>168</v>
      </c>
      <c r="E50" s="53">
        <v>400.2852</v>
      </c>
      <c r="F50" s="14" t="s">
        <v>169</v>
      </c>
      <c r="G50" s="14" t="s">
        <v>170</v>
      </c>
      <c r="H50" s="53">
        <f>E50</f>
        <v>400.2852</v>
      </c>
      <c r="I50" s="61">
        <v>1</v>
      </c>
      <c r="J50" s="61">
        <v>1</v>
      </c>
      <c r="K50" s="59"/>
    </row>
    <row r="51" ht="114.75" spans="1:11">
      <c r="A51" s="28"/>
      <c r="B51" s="14" t="s">
        <v>157</v>
      </c>
      <c r="C51" s="14" t="s">
        <v>171</v>
      </c>
      <c r="D51" s="52" t="s">
        <v>172</v>
      </c>
      <c r="E51" s="53">
        <v>25561.329</v>
      </c>
      <c r="F51" s="14" t="s">
        <v>164</v>
      </c>
      <c r="G51" s="14" t="s">
        <v>173</v>
      </c>
      <c r="H51" s="54" t="s">
        <v>173</v>
      </c>
      <c r="I51" s="61">
        <v>1</v>
      </c>
      <c r="J51" s="61">
        <v>2</v>
      </c>
      <c r="K51" s="59"/>
    </row>
    <row r="52" ht="114.75" spans="1:11">
      <c r="A52" s="28"/>
      <c r="B52" s="14" t="s">
        <v>157</v>
      </c>
      <c r="C52" s="14" t="s">
        <v>174</v>
      </c>
      <c r="D52" s="52" t="s">
        <v>175</v>
      </c>
      <c r="E52" s="53">
        <v>21144.902</v>
      </c>
      <c r="F52" s="14" t="s">
        <v>164</v>
      </c>
      <c r="G52" s="14" t="s">
        <v>176</v>
      </c>
      <c r="H52" s="54" t="s">
        <v>177</v>
      </c>
      <c r="I52" s="61">
        <v>1</v>
      </c>
      <c r="J52" s="61">
        <v>2</v>
      </c>
      <c r="K52" s="59"/>
    </row>
    <row r="53" ht="114.75" spans="1:11">
      <c r="A53" s="28"/>
      <c r="B53" s="14" t="s">
        <v>157</v>
      </c>
      <c r="C53" s="14" t="s">
        <v>178</v>
      </c>
      <c r="D53" s="52" t="s">
        <v>179</v>
      </c>
      <c r="E53" s="53">
        <v>49.995</v>
      </c>
      <c r="F53" s="14" t="s">
        <v>180</v>
      </c>
      <c r="G53" s="14" t="s">
        <v>181</v>
      </c>
      <c r="H53" s="53">
        <f>E53</f>
        <v>49.995</v>
      </c>
      <c r="I53" s="61">
        <v>1</v>
      </c>
      <c r="J53" s="61">
        <v>1</v>
      </c>
      <c r="K53" s="59"/>
    </row>
    <row r="54" ht="114.75" spans="1:11">
      <c r="A54" s="28"/>
      <c r="B54" s="14" t="s">
        <v>157</v>
      </c>
      <c r="C54" s="14" t="s">
        <v>182</v>
      </c>
      <c r="D54" s="52" t="s">
        <v>183</v>
      </c>
      <c r="E54" s="54">
        <v>6678.032</v>
      </c>
      <c r="F54" s="14" t="s">
        <v>164</v>
      </c>
      <c r="G54" s="14" t="s">
        <v>176</v>
      </c>
      <c r="H54" s="14" t="s">
        <v>176</v>
      </c>
      <c r="I54" s="61">
        <v>1</v>
      </c>
      <c r="J54" s="61">
        <v>2</v>
      </c>
      <c r="K54" s="59"/>
    </row>
    <row r="55" ht="127.5" spans="1:11">
      <c r="A55" s="28"/>
      <c r="B55" s="14" t="s">
        <v>157</v>
      </c>
      <c r="C55" s="14" t="s">
        <v>184</v>
      </c>
      <c r="D55" s="52" t="s">
        <v>185</v>
      </c>
      <c r="E55" s="53">
        <v>25797.574</v>
      </c>
      <c r="F55" s="14" t="s">
        <v>164</v>
      </c>
      <c r="G55" s="14" t="s">
        <v>176</v>
      </c>
      <c r="H55" s="14" t="s">
        <v>176</v>
      </c>
      <c r="I55" s="61">
        <v>1</v>
      </c>
      <c r="J55" s="61">
        <v>2</v>
      </c>
      <c r="K55" s="59"/>
    </row>
    <row r="56" ht="114.75" spans="1:11">
      <c r="A56" s="55"/>
      <c r="B56" s="14" t="s">
        <v>157</v>
      </c>
      <c r="C56" s="14" t="s">
        <v>186</v>
      </c>
      <c r="D56" s="52" t="s">
        <v>187</v>
      </c>
      <c r="E56" s="54">
        <v>6145.598</v>
      </c>
      <c r="F56" s="14" t="s">
        <v>164</v>
      </c>
      <c r="G56" s="14" t="s">
        <v>176</v>
      </c>
      <c r="H56" s="14" t="s">
        <v>176</v>
      </c>
      <c r="I56" s="61">
        <v>1</v>
      </c>
      <c r="J56" s="61">
        <v>2</v>
      </c>
      <c r="K56" s="59"/>
    </row>
    <row r="57" ht="123.95" customHeight="1" spans="1:11">
      <c r="A57" s="55"/>
      <c r="B57" s="14" t="s">
        <v>157</v>
      </c>
      <c r="C57" s="14" t="s">
        <v>188</v>
      </c>
      <c r="D57" s="52" t="s">
        <v>189</v>
      </c>
      <c r="E57" s="54">
        <v>40</v>
      </c>
      <c r="F57" s="14" t="s">
        <v>190</v>
      </c>
      <c r="G57" s="14" t="s">
        <v>191</v>
      </c>
      <c r="H57" s="54">
        <f t="shared" ref="H57:H65" si="1">E57</f>
        <v>40</v>
      </c>
      <c r="I57" s="61">
        <v>1</v>
      </c>
      <c r="J57" s="61">
        <v>1</v>
      </c>
      <c r="K57" s="59"/>
    </row>
    <row r="58" ht="114.75" spans="1:11">
      <c r="A58" s="55"/>
      <c r="B58" s="14" t="s">
        <v>157</v>
      </c>
      <c r="C58" s="14" t="s">
        <v>192</v>
      </c>
      <c r="D58" s="52" t="s">
        <v>193</v>
      </c>
      <c r="E58" s="54">
        <v>7832.089</v>
      </c>
      <c r="F58" s="14" t="s">
        <v>164</v>
      </c>
      <c r="G58" s="14" t="s">
        <v>176</v>
      </c>
      <c r="H58" s="14" t="s">
        <v>176</v>
      </c>
      <c r="I58" s="61">
        <v>1</v>
      </c>
      <c r="J58" s="61">
        <v>2</v>
      </c>
      <c r="K58" s="59"/>
    </row>
    <row r="59" ht="114.75" spans="1:11">
      <c r="A59" s="55"/>
      <c r="B59" s="14" t="s">
        <v>157</v>
      </c>
      <c r="C59" s="14" t="s">
        <v>194</v>
      </c>
      <c r="D59" s="52" t="s">
        <v>195</v>
      </c>
      <c r="E59" s="54">
        <v>43.2</v>
      </c>
      <c r="F59" s="14" t="s">
        <v>196</v>
      </c>
      <c r="G59" s="14" t="s">
        <v>197</v>
      </c>
      <c r="H59" s="54">
        <f t="shared" si="1"/>
        <v>43.2</v>
      </c>
      <c r="I59" s="61">
        <v>1</v>
      </c>
      <c r="J59" s="61">
        <v>1</v>
      </c>
      <c r="K59" s="59"/>
    </row>
    <row r="60" ht="114.75" spans="1:11">
      <c r="A60" s="55"/>
      <c r="B60" s="14" t="s">
        <v>157</v>
      </c>
      <c r="C60" s="14" t="s">
        <v>198</v>
      </c>
      <c r="D60" s="52" t="s">
        <v>199</v>
      </c>
      <c r="E60" s="53">
        <v>24</v>
      </c>
      <c r="F60" s="14" t="s">
        <v>200</v>
      </c>
      <c r="G60" s="14" t="s">
        <v>197</v>
      </c>
      <c r="H60" s="53">
        <v>24</v>
      </c>
      <c r="I60" s="61">
        <v>1</v>
      </c>
      <c r="J60" s="61">
        <v>1</v>
      </c>
      <c r="K60" s="59"/>
    </row>
    <row r="61" ht="114.75" spans="1:11">
      <c r="A61" s="55"/>
      <c r="B61" s="14" t="s">
        <v>157</v>
      </c>
      <c r="C61" s="14" t="s">
        <v>201</v>
      </c>
      <c r="D61" s="52" t="s">
        <v>202</v>
      </c>
      <c r="E61" s="54">
        <v>229.028</v>
      </c>
      <c r="F61" s="14" t="s">
        <v>203</v>
      </c>
      <c r="G61" s="14" t="s">
        <v>204</v>
      </c>
      <c r="H61" s="54">
        <f t="shared" si="1"/>
        <v>229.028</v>
      </c>
      <c r="I61" s="61">
        <v>1</v>
      </c>
      <c r="J61" s="61">
        <v>1</v>
      </c>
      <c r="K61" s="59"/>
    </row>
    <row r="62" ht="114.75" spans="1:11">
      <c r="A62" s="55"/>
      <c r="B62" s="14" t="s">
        <v>157</v>
      </c>
      <c r="C62" s="14" t="s">
        <v>205</v>
      </c>
      <c r="D62" s="52" t="s">
        <v>206</v>
      </c>
      <c r="E62" s="54">
        <v>15</v>
      </c>
      <c r="F62" s="14" t="s">
        <v>207</v>
      </c>
      <c r="G62" s="14" t="s">
        <v>208</v>
      </c>
      <c r="H62" s="54">
        <f t="shared" si="1"/>
        <v>15</v>
      </c>
      <c r="I62" s="61">
        <v>1</v>
      </c>
      <c r="J62" s="61">
        <v>1</v>
      </c>
      <c r="K62" s="59"/>
    </row>
    <row r="63" ht="114.75" spans="1:11">
      <c r="A63" s="55"/>
      <c r="B63" s="14" t="s">
        <v>157</v>
      </c>
      <c r="C63" s="14" t="s">
        <v>209</v>
      </c>
      <c r="D63" s="52" t="s">
        <v>210</v>
      </c>
      <c r="E63" s="54">
        <v>13.368</v>
      </c>
      <c r="F63" s="14" t="s">
        <v>211</v>
      </c>
      <c r="G63" s="14" t="s">
        <v>212</v>
      </c>
      <c r="H63" s="54">
        <f t="shared" si="1"/>
        <v>13.368</v>
      </c>
      <c r="I63" s="61">
        <v>1</v>
      </c>
      <c r="J63" s="61">
        <v>1</v>
      </c>
      <c r="K63" s="59"/>
    </row>
    <row r="64" ht="114.75" spans="1:11">
      <c r="A64" s="55"/>
      <c r="B64" s="14" t="s">
        <v>157</v>
      </c>
      <c r="C64" s="14" t="s">
        <v>213</v>
      </c>
      <c r="D64" s="52" t="s">
        <v>214</v>
      </c>
      <c r="E64" s="54">
        <v>27.378</v>
      </c>
      <c r="F64" s="14" t="s">
        <v>215</v>
      </c>
      <c r="G64" s="14" t="s">
        <v>216</v>
      </c>
      <c r="H64" s="54">
        <f t="shared" si="1"/>
        <v>27.378</v>
      </c>
      <c r="I64" s="61">
        <v>1</v>
      </c>
      <c r="J64" s="61">
        <v>1</v>
      </c>
      <c r="K64" s="59"/>
    </row>
    <row r="65" ht="114.75" spans="1:11">
      <c r="A65" s="55"/>
      <c r="B65" s="14" t="s">
        <v>217</v>
      </c>
      <c r="C65" s="14" t="s">
        <v>218</v>
      </c>
      <c r="D65" s="52" t="s">
        <v>219</v>
      </c>
      <c r="E65" s="54">
        <v>49.5</v>
      </c>
      <c r="F65" s="14" t="s">
        <v>220</v>
      </c>
      <c r="G65" s="14" t="s">
        <v>221</v>
      </c>
      <c r="H65" s="54">
        <f t="shared" si="1"/>
        <v>49.5</v>
      </c>
      <c r="I65" s="61">
        <v>1</v>
      </c>
      <c r="J65" s="61">
        <v>1</v>
      </c>
      <c r="K65" s="59"/>
    </row>
    <row r="66" ht="114.75" spans="1:11">
      <c r="A66" s="55"/>
      <c r="B66" s="14" t="s">
        <v>222</v>
      </c>
      <c r="C66" s="14" t="s">
        <v>223</v>
      </c>
      <c r="D66" s="52" t="s">
        <v>224</v>
      </c>
      <c r="E66" s="53">
        <v>17889.449</v>
      </c>
      <c r="F66" s="14" t="s">
        <v>164</v>
      </c>
      <c r="G66" s="14" t="s">
        <v>176</v>
      </c>
      <c r="H66" s="14" t="s">
        <v>176</v>
      </c>
      <c r="I66" s="61">
        <v>1</v>
      </c>
      <c r="J66" s="61">
        <v>2</v>
      </c>
      <c r="K66" s="59"/>
    </row>
    <row r="67" ht="114.75" spans="1:11">
      <c r="A67" s="55"/>
      <c r="B67" s="14" t="s">
        <v>225</v>
      </c>
      <c r="C67" s="14" t="s">
        <v>226</v>
      </c>
      <c r="D67" s="52" t="s">
        <v>227</v>
      </c>
      <c r="E67" s="54">
        <v>103026.265</v>
      </c>
      <c r="F67" s="14" t="s">
        <v>164</v>
      </c>
      <c r="G67" s="14" t="s">
        <v>176</v>
      </c>
      <c r="H67" s="14" t="s">
        <v>176</v>
      </c>
      <c r="I67" s="61">
        <v>1</v>
      </c>
      <c r="J67" s="61">
        <v>2</v>
      </c>
      <c r="K67" s="59"/>
    </row>
    <row r="68" ht="89.25" spans="1:11">
      <c r="A68" s="55"/>
      <c r="B68" s="62" t="s">
        <v>228</v>
      </c>
      <c r="C68" s="62" t="s">
        <v>229</v>
      </c>
      <c r="D68" s="62" t="s">
        <v>230</v>
      </c>
      <c r="E68" s="63">
        <v>35</v>
      </c>
      <c r="F68" s="64" t="s">
        <v>231</v>
      </c>
      <c r="G68" s="62" t="s">
        <v>232</v>
      </c>
      <c r="H68" s="63" t="s">
        <v>233</v>
      </c>
      <c r="I68" s="62" t="s">
        <v>234</v>
      </c>
      <c r="J68" s="62">
        <v>1</v>
      </c>
      <c r="K68" s="59"/>
    </row>
    <row r="69" ht="89.25" spans="1:13">
      <c r="A69" s="55"/>
      <c r="B69" s="62" t="s">
        <v>228</v>
      </c>
      <c r="C69" s="62" t="s">
        <v>235</v>
      </c>
      <c r="D69" s="62" t="s">
        <v>236</v>
      </c>
      <c r="E69" s="63">
        <v>1031.585</v>
      </c>
      <c r="F69" s="64"/>
      <c r="G69" s="62" t="s">
        <v>237</v>
      </c>
      <c r="H69" s="63"/>
      <c r="I69" s="62"/>
      <c r="J69" s="62">
        <v>2</v>
      </c>
      <c r="K69" s="59"/>
      <c r="M69" s="73"/>
    </row>
    <row r="70" ht="89.25" spans="1:11">
      <c r="A70" s="55"/>
      <c r="B70" s="62" t="s">
        <v>228</v>
      </c>
      <c r="C70" s="62" t="s">
        <v>238</v>
      </c>
      <c r="D70" s="62" t="s">
        <v>239</v>
      </c>
      <c r="E70" s="63">
        <v>16.89</v>
      </c>
      <c r="F70" s="64" t="s">
        <v>240</v>
      </c>
      <c r="G70" s="62" t="s">
        <v>241</v>
      </c>
      <c r="H70" s="63" t="s">
        <v>242</v>
      </c>
      <c r="I70" s="62" t="s">
        <v>243</v>
      </c>
      <c r="J70" s="62">
        <v>1</v>
      </c>
      <c r="K70" s="59"/>
    </row>
    <row r="71" ht="89.25" spans="1:11">
      <c r="A71" s="55"/>
      <c r="B71" s="62" t="s">
        <v>228</v>
      </c>
      <c r="C71" s="62" t="s">
        <v>244</v>
      </c>
      <c r="D71" s="62" t="s">
        <v>245</v>
      </c>
      <c r="E71" s="63">
        <v>22.46</v>
      </c>
      <c r="F71" s="64" t="s">
        <v>246</v>
      </c>
      <c r="G71" s="62" t="s">
        <v>241</v>
      </c>
      <c r="H71" s="63" t="s">
        <v>247</v>
      </c>
      <c r="I71" s="62" t="s">
        <v>248</v>
      </c>
      <c r="J71" s="62">
        <v>1</v>
      </c>
      <c r="K71" s="59"/>
    </row>
    <row r="72" ht="242.25" spans="1:11">
      <c r="A72" s="55"/>
      <c r="B72" s="62" t="s">
        <v>228</v>
      </c>
      <c r="C72" s="62" t="s">
        <v>249</v>
      </c>
      <c r="D72" s="62" t="s">
        <v>250</v>
      </c>
      <c r="E72" s="63">
        <v>15.6</v>
      </c>
      <c r="F72" s="64" t="s">
        <v>251</v>
      </c>
      <c r="G72" s="62" t="s">
        <v>252</v>
      </c>
      <c r="H72" s="63" t="s">
        <v>253</v>
      </c>
      <c r="I72" s="62" t="s">
        <v>234</v>
      </c>
      <c r="J72" s="62">
        <v>1</v>
      </c>
      <c r="K72" s="74"/>
    </row>
    <row r="73" ht="89.25" spans="1:11">
      <c r="A73" s="55"/>
      <c r="B73" s="62" t="s">
        <v>228</v>
      </c>
      <c r="C73" s="62" t="s">
        <v>254</v>
      </c>
      <c r="D73" s="62" t="s">
        <v>255</v>
      </c>
      <c r="E73" s="63">
        <v>60</v>
      </c>
      <c r="F73" s="64"/>
      <c r="G73" s="62"/>
      <c r="H73" s="63"/>
      <c r="I73" s="62" t="s">
        <v>256</v>
      </c>
      <c r="J73" s="62">
        <v>2</v>
      </c>
      <c r="K73" s="59"/>
    </row>
    <row r="74" ht="102" spans="1:11">
      <c r="A74" s="55"/>
      <c r="B74" s="62" t="s">
        <v>228</v>
      </c>
      <c r="C74" s="62" t="s">
        <v>257</v>
      </c>
      <c r="D74" s="62" t="s">
        <v>258</v>
      </c>
      <c r="E74" s="63">
        <v>72.5</v>
      </c>
      <c r="F74" s="64"/>
      <c r="G74" s="62"/>
      <c r="H74" s="63"/>
      <c r="I74" s="62" t="s">
        <v>259</v>
      </c>
      <c r="J74" s="62">
        <v>2</v>
      </c>
      <c r="K74" s="59"/>
    </row>
    <row r="75" ht="102" spans="1:11">
      <c r="A75" s="55"/>
      <c r="B75" s="62" t="s">
        <v>228</v>
      </c>
      <c r="C75" s="62" t="s">
        <v>260</v>
      </c>
      <c r="D75" s="62" t="s">
        <v>261</v>
      </c>
      <c r="E75" s="63">
        <v>73</v>
      </c>
      <c r="F75" s="64"/>
      <c r="G75" s="62"/>
      <c r="H75" s="63"/>
      <c r="I75" s="62" t="s">
        <v>243</v>
      </c>
      <c r="J75" s="62">
        <v>2</v>
      </c>
      <c r="K75" s="75"/>
    </row>
    <row r="76" ht="102" spans="1:11">
      <c r="A76" s="55"/>
      <c r="B76" s="62" t="s">
        <v>228</v>
      </c>
      <c r="C76" s="62" t="s">
        <v>262</v>
      </c>
      <c r="D76" s="62" t="s">
        <v>263</v>
      </c>
      <c r="E76" s="63">
        <v>58.15</v>
      </c>
      <c r="F76" s="64"/>
      <c r="G76" s="62"/>
      <c r="H76" s="63"/>
      <c r="I76" s="62" t="s">
        <v>243</v>
      </c>
      <c r="J76" s="62">
        <v>2</v>
      </c>
      <c r="K76" s="75"/>
    </row>
    <row r="77" ht="114.75" spans="1:11">
      <c r="A77" s="61"/>
      <c r="B77" s="62" t="s">
        <v>228</v>
      </c>
      <c r="C77" s="62" t="s">
        <v>264</v>
      </c>
      <c r="D77" s="62" t="s">
        <v>265</v>
      </c>
      <c r="E77" s="63">
        <v>119</v>
      </c>
      <c r="F77" s="64"/>
      <c r="G77" s="62"/>
      <c r="H77" s="63"/>
      <c r="I77" s="62" t="s">
        <v>266</v>
      </c>
      <c r="J77" s="62">
        <v>2</v>
      </c>
      <c r="K77" s="75"/>
    </row>
    <row r="78" ht="114.75" spans="1:11">
      <c r="A78" s="61"/>
      <c r="B78" s="62" t="s">
        <v>228</v>
      </c>
      <c r="C78" s="62" t="s">
        <v>267</v>
      </c>
      <c r="D78" s="62" t="s">
        <v>268</v>
      </c>
      <c r="E78" s="63">
        <v>14.4</v>
      </c>
      <c r="F78" s="64" t="s">
        <v>269</v>
      </c>
      <c r="G78" s="62" t="s">
        <v>270</v>
      </c>
      <c r="H78" s="63" t="s">
        <v>271</v>
      </c>
      <c r="I78" s="62" t="s">
        <v>272</v>
      </c>
      <c r="J78" s="62">
        <v>1</v>
      </c>
      <c r="K78" s="75"/>
    </row>
    <row r="79" ht="89.25" spans="1:11">
      <c r="A79" s="61"/>
      <c r="B79" s="62" t="s">
        <v>228</v>
      </c>
      <c r="C79" s="62" t="s">
        <v>273</v>
      </c>
      <c r="D79" s="62" t="s">
        <v>274</v>
      </c>
      <c r="E79" s="63">
        <v>192.5</v>
      </c>
      <c r="F79" s="64"/>
      <c r="G79" s="62"/>
      <c r="H79" s="63"/>
      <c r="I79" s="62" t="s">
        <v>266</v>
      </c>
      <c r="J79" s="62">
        <v>2</v>
      </c>
      <c r="K79" s="75"/>
    </row>
    <row r="80" ht="114.75" spans="1:11">
      <c r="A80" s="61"/>
      <c r="B80" s="19" t="s">
        <v>275</v>
      </c>
      <c r="C80" s="65" t="s">
        <v>276</v>
      </c>
      <c r="D80" s="51" t="s">
        <v>277</v>
      </c>
      <c r="E80" s="51">
        <v>258.32</v>
      </c>
      <c r="F80" s="51" t="s">
        <v>278</v>
      </c>
      <c r="G80" s="51" t="s">
        <v>279</v>
      </c>
      <c r="H80" s="51">
        <v>258.32</v>
      </c>
      <c r="I80" s="51" t="s">
        <v>280</v>
      </c>
      <c r="J80" s="60">
        <v>2</v>
      </c>
      <c r="K80" s="75"/>
    </row>
    <row r="81" ht="114.75" spans="1:11">
      <c r="A81" s="61"/>
      <c r="B81" s="19" t="s">
        <v>275</v>
      </c>
      <c r="C81" s="65" t="s">
        <v>281</v>
      </c>
      <c r="D81" s="51" t="s">
        <v>282</v>
      </c>
      <c r="E81" s="51">
        <v>3705</v>
      </c>
      <c r="F81" s="51" t="s">
        <v>283</v>
      </c>
      <c r="G81" s="51" t="s">
        <v>284</v>
      </c>
      <c r="H81" s="51">
        <v>3705</v>
      </c>
      <c r="I81" s="51" t="s">
        <v>285</v>
      </c>
      <c r="J81" s="60">
        <v>2</v>
      </c>
      <c r="K81" s="75"/>
    </row>
    <row r="82" ht="127.5" spans="1:11">
      <c r="A82" s="61"/>
      <c r="B82" s="19" t="s">
        <v>275</v>
      </c>
      <c r="C82" s="65" t="s">
        <v>286</v>
      </c>
      <c r="D82" s="51" t="s">
        <v>287</v>
      </c>
      <c r="E82" s="51">
        <v>28</v>
      </c>
      <c r="F82" s="51" t="s">
        <v>288</v>
      </c>
      <c r="G82" s="51" t="s">
        <v>289</v>
      </c>
      <c r="H82" s="51">
        <v>28</v>
      </c>
      <c r="I82" s="51" t="s">
        <v>290</v>
      </c>
      <c r="J82" s="60">
        <v>1</v>
      </c>
      <c r="K82" s="59"/>
    </row>
    <row r="83" ht="191.25" spans="1:11">
      <c r="A83" s="61"/>
      <c r="B83" s="19" t="s">
        <v>275</v>
      </c>
      <c r="C83" s="65" t="s">
        <v>291</v>
      </c>
      <c r="D83" s="51" t="s">
        <v>292</v>
      </c>
      <c r="E83" s="51">
        <v>49.92</v>
      </c>
      <c r="F83" s="51" t="s">
        <v>293</v>
      </c>
      <c r="G83" s="51" t="s">
        <v>294</v>
      </c>
      <c r="H83" s="51">
        <v>49.92</v>
      </c>
      <c r="I83" s="51" t="s">
        <v>295</v>
      </c>
      <c r="J83" s="60">
        <v>1</v>
      </c>
      <c r="K83" s="59"/>
    </row>
    <row r="84" ht="114.75" spans="1:11">
      <c r="A84" s="61"/>
      <c r="B84" s="19" t="s">
        <v>275</v>
      </c>
      <c r="C84" s="65" t="s">
        <v>296</v>
      </c>
      <c r="D84" s="51" t="s">
        <v>297</v>
      </c>
      <c r="E84" s="51">
        <v>3375.34</v>
      </c>
      <c r="F84" s="51" t="s">
        <v>298</v>
      </c>
      <c r="G84" s="51" t="s">
        <v>299</v>
      </c>
      <c r="H84" s="51">
        <v>3375.34</v>
      </c>
      <c r="I84" s="51" t="s">
        <v>300</v>
      </c>
      <c r="J84" s="60">
        <v>2</v>
      </c>
      <c r="K84" s="59"/>
    </row>
    <row r="85" ht="229.5" spans="1:11">
      <c r="A85" s="61"/>
      <c r="B85" s="19" t="s">
        <v>275</v>
      </c>
      <c r="C85" s="65" t="s">
        <v>301</v>
      </c>
      <c r="D85" s="51" t="s">
        <v>302</v>
      </c>
      <c r="E85" s="51">
        <v>6.48</v>
      </c>
      <c r="F85" s="51" t="s">
        <v>303</v>
      </c>
      <c r="G85" s="51" t="s">
        <v>304</v>
      </c>
      <c r="H85" s="51">
        <v>6.48</v>
      </c>
      <c r="I85" s="51" t="s">
        <v>305</v>
      </c>
      <c r="J85" s="60">
        <v>1</v>
      </c>
      <c r="K85" s="59"/>
    </row>
    <row r="86" ht="114.75" spans="1:11">
      <c r="A86" s="61"/>
      <c r="B86" s="19" t="s">
        <v>275</v>
      </c>
      <c r="C86" s="65" t="s">
        <v>306</v>
      </c>
      <c r="D86" s="51" t="s">
        <v>307</v>
      </c>
      <c r="E86" s="51">
        <v>10.54</v>
      </c>
      <c r="F86" s="51" t="s">
        <v>308</v>
      </c>
      <c r="G86" s="51" t="s">
        <v>309</v>
      </c>
      <c r="H86" s="51">
        <v>10.54</v>
      </c>
      <c r="I86" s="51" t="s">
        <v>310</v>
      </c>
      <c r="J86" s="60">
        <v>1</v>
      </c>
      <c r="K86" s="59"/>
    </row>
    <row r="87" ht="114.75" spans="1:11">
      <c r="A87" s="61"/>
      <c r="B87" s="19" t="s">
        <v>275</v>
      </c>
      <c r="C87" s="65" t="s">
        <v>311</v>
      </c>
      <c r="D87" s="51" t="s">
        <v>312</v>
      </c>
      <c r="E87" s="51">
        <v>9.69</v>
      </c>
      <c r="F87" s="51" t="s">
        <v>313</v>
      </c>
      <c r="G87" s="51" t="s">
        <v>314</v>
      </c>
      <c r="H87" s="51">
        <v>9.69</v>
      </c>
      <c r="I87" s="51" t="s">
        <v>310</v>
      </c>
      <c r="J87" s="60">
        <v>1</v>
      </c>
      <c r="K87" s="59"/>
    </row>
    <row r="88" ht="114.75" spans="1:11">
      <c r="A88" s="61"/>
      <c r="B88" s="19" t="s">
        <v>275</v>
      </c>
      <c r="C88" s="65" t="s">
        <v>315</v>
      </c>
      <c r="D88" s="51" t="s">
        <v>316</v>
      </c>
      <c r="E88" s="51">
        <v>441.78</v>
      </c>
      <c r="F88" s="51" t="s">
        <v>317</v>
      </c>
      <c r="G88" s="51" t="s">
        <v>318</v>
      </c>
      <c r="H88" s="51">
        <v>441.78</v>
      </c>
      <c r="I88" s="51" t="s">
        <v>319</v>
      </c>
      <c r="J88" s="60">
        <v>2</v>
      </c>
      <c r="K88" s="59"/>
    </row>
    <row r="89" ht="114.75" spans="1:11">
      <c r="A89" s="61"/>
      <c r="B89" s="19" t="s">
        <v>275</v>
      </c>
      <c r="C89" s="65" t="s">
        <v>320</v>
      </c>
      <c r="D89" s="51" t="s">
        <v>321</v>
      </c>
      <c r="E89" s="51">
        <v>314.32</v>
      </c>
      <c r="F89" s="51" t="s">
        <v>322</v>
      </c>
      <c r="G89" s="51" t="s">
        <v>318</v>
      </c>
      <c r="H89" s="51">
        <v>314.32</v>
      </c>
      <c r="I89" s="51" t="s">
        <v>319</v>
      </c>
      <c r="J89" s="60">
        <v>2</v>
      </c>
      <c r="K89" s="59"/>
    </row>
    <row r="90" ht="63.75" spans="1:11">
      <c r="A90" s="61"/>
      <c r="B90" s="19" t="s">
        <v>275</v>
      </c>
      <c r="C90" s="65" t="s">
        <v>323</v>
      </c>
      <c r="D90" s="51" t="s">
        <v>324</v>
      </c>
      <c r="E90" s="51">
        <v>10.5</v>
      </c>
      <c r="F90" s="51" t="s">
        <v>325</v>
      </c>
      <c r="G90" s="51" t="s">
        <v>326</v>
      </c>
      <c r="H90" s="51">
        <v>10.5</v>
      </c>
      <c r="I90" s="51" t="s">
        <v>310</v>
      </c>
      <c r="J90" s="60">
        <v>1</v>
      </c>
      <c r="K90" s="59"/>
    </row>
    <row r="91" ht="140.25" spans="1:11">
      <c r="A91" s="61"/>
      <c r="B91" s="19" t="s">
        <v>275</v>
      </c>
      <c r="C91" s="65" t="s">
        <v>327</v>
      </c>
      <c r="D91" s="51" t="s">
        <v>328</v>
      </c>
      <c r="E91" s="51">
        <v>8.5</v>
      </c>
      <c r="F91" s="51" t="s">
        <v>329</v>
      </c>
      <c r="G91" s="51" t="s">
        <v>330</v>
      </c>
      <c r="H91" s="51">
        <v>8.5</v>
      </c>
      <c r="I91" s="51" t="s">
        <v>310</v>
      </c>
      <c r="J91" s="60">
        <v>1</v>
      </c>
      <c r="K91" s="59"/>
    </row>
    <row r="92" ht="178.5" spans="1:11">
      <c r="A92" s="61"/>
      <c r="B92" s="19" t="s">
        <v>275</v>
      </c>
      <c r="C92" s="65" t="s">
        <v>331</v>
      </c>
      <c r="D92" s="51" t="s">
        <v>332</v>
      </c>
      <c r="E92" s="51">
        <v>16.8</v>
      </c>
      <c r="F92" s="51" t="s">
        <v>333</v>
      </c>
      <c r="G92" s="51" t="s">
        <v>334</v>
      </c>
      <c r="H92" s="51">
        <v>16.8</v>
      </c>
      <c r="I92" s="51" t="s">
        <v>310</v>
      </c>
      <c r="J92" s="60">
        <v>1</v>
      </c>
      <c r="K92" s="59"/>
    </row>
    <row r="93" ht="76.5" spans="1:11">
      <c r="A93" s="61"/>
      <c r="B93" s="19" t="s">
        <v>275</v>
      </c>
      <c r="C93" s="65" t="s">
        <v>335</v>
      </c>
      <c r="D93" s="51" t="s">
        <v>336</v>
      </c>
      <c r="E93" s="51">
        <v>28.8</v>
      </c>
      <c r="F93" s="51" t="s">
        <v>337</v>
      </c>
      <c r="G93" s="51" t="s">
        <v>338</v>
      </c>
      <c r="H93" s="51">
        <v>28.8</v>
      </c>
      <c r="I93" s="51" t="s">
        <v>310</v>
      </c>
      <c r="J93" s="60">
        <v>1</v>
      </c>
      <c r="K93" s="59"/>
    </row>
    <row r="94" ht="89.25" spans="1:11">
      <c r="A94" s="61"/>
      <c r="B94" s="19" t="s">
        <v>275</v>
      </c>
      <c r="C94" s="65" t="s">
        <v>339</v>
      </c>
      <c r="D94" s="51" t="s">
        <v>340</v>
      </c>
      <c r="E94" s="51">
        <v>42</v>
      </c>
      <c r="F94" s="51" t="s">
        <v>341</v>
      </c>
      <c r="G94" s="51" t="s">
        <v>342</v>
      </c>
      <c r="H94" s="51">
        <v>42</v>
      </c>
      <c r="I94" s="51" t="s">
        <v>343</v>
      </c>
      <c r="J94" s="60">
        <v>1</v>
      </c>
      <c r="K94" s="59"/>
    </row>
    <row r="95" ht="140.25" spans="1:11">
      <c r="A95" s="61"/>
      <c r="B95" s="19" t="s">
        <v>275</v>
      </c>
      <c r="C95" s="65" t="s">
        <v>344</v>
      </c>
      <c r="D95" s="51" t="s">
        <v>345</v>
      </c>
      <c r="E95" s="51">
        <v>49</v>
      </c>
      <c r="F95" s="51" t="s">
        <v>346</v>
      </c>
      <c r="G95" s="51" t="s">
        <v>347</v>
      </c>
      <c r="H95" s="51">
        <v>49</v>
      </c>
      <c r="I95" s="51" t="s">
        <v>310</v>
      </c>
      <c r="J95" s="60">
        <v>1</v>
      </c>
      <c r="K95" s="59"/>
    </row>
    <row r="96" ht="89.25" spans="1:11">
      <c r="A96" s="61"/>
      <c r="B96" s="19" t="s">
        <v>275</v>
      </c>
      <c r="C96" s="65" t="s">
        <v>348</v>
      </c>
      <c r="D96" s="51" t="s">
        <v>349</v>
      </c>
      <c r="E96" s="51">
        <v>2.4</v>
      </c>
      <c r="F96" s="51" t="s">
        <v>350</v>
      </c>
      <c r="G96" s="51" t="s">
        <v>351</v>
      </c>
      <c r="H96" s="51">
        <v>2.4</v>
      </c>
      <c r="I96" s="51" t="s">
        <v>310</v>
      </c>
      <c r="J96" s="60">
        <v>1</v>
      </c>
      <c r="K96" s="59"/>
    </row>
    <row r="97" ht="89.25" spans="1:11">
      <c r="A97" s="61"/>
      <c r="B97" s="19" t="s">
        <v>275</v>
      </c>
      <c r="C97" s="65" t="s">
        <v>352</v>
      </c>
      <c r="D97" s="51" t="s">
        <v>353</v>
      </c>
      <c r="E97" s="51">
        <v>1.5</v>
      </c>
      <c r="F97" s="51" t="s">
        <v>354</v>
      </c>
      <c r="G97" s="51" t="s">
        <v>351</v>
      </c>
      <c r="H97" s="51">
        <v>1.5</v>
      </c>
      <c r="I97" s="51" t="s">
        <v>310</v>
      </c>
      <c r="J97" s="60">
        <v>1</v>
      </c>
      <c r="K97" s="59"/>
    </row>
    <row r="98" ht="89.25" spans="1:11">
      <c r="A98" s="61"/>
      <c r="B98" s="19" t="s">
        <v>275</v>
      </c>
      <c r="C98" s="65" t="s">
        <v>355</v>
      </c>
      <c r="D98" s="51" t="s">
        <v>356</v>
      </c>
      <c r="E98" s="51">
        <v>49.64</v>
      </c>
      <c r="F98" s="51" t="s">
        <v>357</v>
      </c>
      <c r="G98" s="51" t="s">
        <v>358</v>
      </c>
      <c r="H98" s="51">
        <v>49.64</v>
      </c>
      <c r="I98" s="51" t="s">
        <v>359</v>
      </c>
      <c r="J98" s="60">
        <v>1</v>
      </c>
      <c r="K98" s="59"/>
    </row>
    <row r="99" ht="89.25" spans="1:11">
      <c r="A99" s="61"/>
      <c r="B99" s="19" t="s">
        <v>275</v>
      </c>
      <c r="C99" s="65" t="s">
        <v>360</v>
      </c>
      <c r="D99" s="51" t="s">
        <v>361</v>
      </c>
      <c r="E99" s="51">
        <v>78.49</v>
      </c>
      <c r="F99" s="51" t="s">
        <v>362</v>
      </c>
      <c r="G99" s="51" t="s">
        <v>363</v>
      </c>
      <c r="H99" s="51">
        <v>78.49</v>
      </c>
      <c r="I99" s="51" t="s">
        <v>364</v>
      </c>
      <c r="J99" s="60">
        <v>1</v>
      </c>
      <c r="K99" s="59"/>
    </row>
    <row r="100" ht="89.25" spans="1:11">
      <c r="A100" s="61"/>
      <c r="B100" s="66" t="s">
        <v>365</v>
      </c>
      <c r="C100" s="67" t="s">
        <v>366</v>
      </c>
      <c r="D100" s="67" t="s">
        <v>367</v>
      </c>
      <c r="E100" s="68">
        <v>2869</v>
      </c>
      <c r="F100" s="66" t="s">
        <v>368</v>
      </c>
      <c r="G100" s="69" t="s">
        <v>369</v>
      </c>
      <c r="H100" s="68">
        <v>2869</v>
      </c>
      <c r="I100" s="66" t="s">
        <v>370</v>
      </c>
      <c r="J100" s="66">
        <v>2</v>
      </c>
      <c r="K100" s="59"/>
    </row>
    <row r="101" ht="89.25" spans="1:11">
      <c r="A101" s="61"/>
      <c r="B101" s="66" t="s">
        <v>365</v>
      </c>
      <c r="C101" s="67" t="s">
        <v>371</v>
      </c>
      <c r="D101" s="67" t="s">
        <v>372</v>
      </c>
      <c r="E101" s="68">
        <v>49.7</v>
      </c>
      <c r="F101" s="66" t="s">
        <v>373</v>
      </c>
      <c r="G101" s="69" t="s">
        <v>374</v>
      </c>
      <c r="H101" s="70">
        <v>49.7</v>
      </c>
      <c r="I101" s="66" t="s">
        <v>375</v>
      </c>
      <c r="J101" s="66">
        <v>1</v>
      </c>
      <c r="K101" s="59"/>
    </row>
    <row r="102" ht="89.25" spans="1:11">
      <c r="A102" s="61"/>
      <c r="B102" s="19" t="s">
        <v>365</v>
      </c>
      <c r="C102" s="67" t="s">
        <v>376</v>
      </c>
      <c r="D102" s="67" t="s">
        <v>377</v>
      </c>
      <c r="E102" s="68">
        <v>175</v>
      </c>
      <c r="F102" s="66"/>
      <c r="G102" s="69"/>
      <c r="H102" s="70"/>
      <c r="I102" s="66" t="s">
        <v>378</v>
      </c>
      <c r="J102" s="66">
        <v>2</v>
      </c>
      <c r="K102" s="59"/>
    </row>
    <row r="103" ht="89.25" spans="1:11">
      <c r="A103" s="61"/>
      <c r="B103" s="19" t="s">
        <v>365</v>
      </c>
      <c r="C103" s="67" t="s">
        <v>379</v>
      </c>
      <c r="D103" s="67" t="s">
        <v>380</v>
      </c>
      <c r="E103" s="68">
        <v>45</v>
      </c>
      <c r="F103" s="66" t="s">
        <v>381</v>
      </c>
      <c r="G103" s="69" t="s">
        <v>382</v>
      </c>
      <c r="H103" s="70">
        <v>45</v>
      </c>
      <c r="I103" s="66" t="s">
        <v>375</v>
      </c>
      <c r="J103" s="66">
        <v>1</v>
      </c>
      <c r="K103" s="59"/>
    </row>
    <row r="104" ht="89.25" spans="1:11">
      <c r="A104" s="61"/>
      <c r="B104" s="19" t="s">
        <v>365</v>
      </c>
      <c r="C104" s="67" t="s">
        <v>383</v>
      </c>
      <c r="D104" s="67" t="s">
        <v>384</v>
      </c>
      <c r="E104" s="68">
        <v>45.5</v>
      </c>
      <c r="F104" s="66" t="s">
        <v>385</v>
      </c>
      <c r="G104" s="69" t="s">
        <v>386</v>
      </c>
      <c r="H104" s="66">
        <v>45.5</v>
      </c>
      <c r="I104" s="68" t="s">
        <v>375</v>
      </c>
      <c r="J104" s="66">
        <v>1</v>
      </c>
      <c r="K104" s="59"/>
    </row>
    <row r="105" ht="89.25" spans="1:11">
      <c r="A105" s="61"/>
      <c r="B105" s="19" t="s">
        <v>365</v>
      </c>
      <c r="C105" s="67" t="s">
        <v>387</v>
      </c>
      <c r="D105" s="67" t="s">
        <v>388</v>
      </c>
      <c r="E105" s="68">
        <v>38.7</v>
      </c>
      <c r="F105" s="71" t="s">
        <v>389</v>
      </c>
      <c r="G105" s="69" t="s">
        <v>390</v>
      </c>
      <c r="H105" s="68">
        <v>38.7</v>
      </c>
      <c r="I105" s="66" t="s">
        <v>391</v>
      </c>
      <c r="J105" s="66">
        <v>1</v>
      </c>
      <c r="K105" s="59"/>
    </row>
    <row r="106" ht="102" spans="1:11">
      <c r="A106" s="61"/>
      <c r="B106" s="19" t="s">
        <v>365</v>
      </c>
      <c r="C106" s="67" t="s">
        <v>392</v>
      </c>
      <c r="D106" s="67" t="s">
        <v>393</v>
      </c>
      <c r="E106" s="68">
        <v>20</v>
      </c>
      <c r="F106" s="66" t="s">
        <v>394</v>
      </c>
      <c r="G106" s="69" t="s">
        <v>395</v>
      </c>
      <c r="H106" s="68">
        <v>20</v>
      </c>
      <c r="I106" s="66" t="s">
        <v>396</v>
      </c>
      <c r="J106" s="66">
        <v>1</v>
      </c>
      <c r="K106" s="59"/>
    </row>
    <row r="107" ht="89.25" spans="1:11">
      <c r="A107" s="61"/>
      <c r="B107" s="19" t="s">
        <v>365</v>
      </c>
      <c r="C107" s="67" t="s">
        <v>397</v>
      </c>
      <c r="D107" s="67" t="s">
        <v>398</v>
      </c>
      <c r="E107" s="68">
        <v>30</v>
      </c>
      <c r="F107" s="66" t="s">
        <v>399</v>
      </c>
      <c r="G107" s="66" t="s">
        <v>382</v>
      </c>
      <c r="H107" s="68">
        <v>30</v>
      </c>
      <c r="I107" s="66" t="s">
        <v>375</v>
      </c>
      <c r="J107" s="66">
        <v>1</v>
      </c>
      <c r="K107" s="59"/>
    </row>
    <row r="108" ht="89.25" spans="1:11">
      <c r="A108" s="61"/>
      <c r="B108" s="19" t="s">
        <v>365</v>
      </c>
      <c r="C108" s="67" t="s">
        <v>400</v>
      </c>
      <c r="D108" s="67" t="s">
        <v>401</v>
      </c>
      <c r="E108" s="68">
        <v>121</v>
      </c>
      <c r="F108" s="66"/>
      <c r="G108" s="66"/>
      <c r="H108" s="68"/>
      <c r="I108" s="76" t="s">
        <v>402</v>
      </c>
      <c r="J108" s="66">
        <v>2</v>
      </c>
      <c r="K108" s="59"/>
    </row>
    <row r="109" ht="89.25" spans="1:11">
      <c r="A109" s="61"/>
      <c r="B109" s="19" t="s">
        <v>365</v>
      </c>
      <c r="C109" s="67" t="s">
        <v>403</v>
      </c>
      <c r="D109" s="67" t="s">
        <v>404</v>
      </c>
      <c r="E109" s="68">
        <v>36</v>
      </c>
      <c r="F109" s="66" t="s">
        <v>405</v>
      </c>
      <c r="G109" s="66" t="s">
        <v>406</v>
      </c>
      <c r="H109" s="68">
        <v>36</v>
      </c>
      <c r="I109" s="66" t="s">
        <v>375</v>
      </c>
      <c r="J109" s="66">
        <v>1</v>
      </c>
      <c r="K109" s="59"/>
    </row>
    <row r="110" ht="89.25" spans="1:11">
      <c r="A110" s="61"/>
      <c r="B110" s="19" t="s">
        <v>365</v>
      </c>
      <c r="C110" s="67" t="s">
        <v>407</v>
      </c>
      <c r="D110" s="67" t="s">
        <v>408</v>
      </c>
      <c r="E110" s="68">
        <v>14.1</v>
      </c>
      <c r="F110" s="66" t="s">
        <v>409</v>
      </c>
      <c r="G110" s="66" t="s">
        <v>410</v>
      </c>
      <c r="H110" s="68">
        <v>14.1</v>
      </c>
      <c r="I110" s="66" t="s">
        <v>375</v>
      </c>
      <c r="J110" s="66">
        <v>1</v>
      </c>
      <c r="K110" s="59"/>
    </row>
    <row r="111" ht="89.25" spans="1:11">
      <c r="A111" s="61"/>
      <c r="B111" s="19" t="s">
        <v>365</v>
      </c>
      <c r="C111" s="67" t="s">
        <v>411</v>
      </c>
      <c r="D111" s="67" t="s">
        <v>412</v>
      </c>
      <c r="E111" s="68">
        <v>351.9</v>
      </c>
      <c r="F111" s="66" t="s">
        <v>413</v>
      </c>
      <c r="G111" s="66" t="s">
        <v>414</v>
      </c>
      <c r="H111" s="68">
        <v>351.9</v>
      </c>
      <c r="I111" s="66" t="s">
        <v>415</v>
      </c>
      <c r="J111" s="66">
        <v>1</v>
      </c>
      <c r="K111" s="59"/>
    </row>
    <row r="112" ht="89.25" spans="1:11">
      <c r="A112" s="61"/>
      <c r="B112" s="19" t="s">
        <v>365</v>
      </c>
      <c r="C112" s="67" t="s">
        <v>416</v>
      </c>
      <c r="D112" s="67" t="s">
        <v>417</v>
      </c>
      <c r="E112" s="68">
        <v>250.3</v>
      </c>
      <c r="F112" s="66" t="s">
        <v>418</v>
      </c>
      <c r="G112" s="66" t="s">
        <v>414</v>
      </c>
      <c r="H112" s="68">
        <v>250.3</v>
      </c>
      <c r="I112" s="66" t="s">
        <v>415</v>
      </c>
      <c r="J112" s="66">
        <v>1</v>
      </c>
      <c r="K112" s="59"/>
    </row>
    <row r="113" ht="165.75" spans="1:11">
      <c r="A113" s="19"/>
      <c r="B113" s="19" t="s">
        <v>365</v>
      </c>
      <c r="C113" s="67" t="s">
        <v>419</v>
      </c>
      <c r="D113" s="67" t="s">
        <v>420</v>
      </c>
      <c r="E113" s="68">
        <v>30.6</v>
      </c>
      <c r="F113" s="66" t="s">
        <v>421</v>
      </c>
      <c r="G113" s="66" t="s">
        <v>422</v>
      </c>
      <c r="H113" s="68">
        <v>30.6</v>
      </c>
      <c r="I113" s="66" t="s">
        <v>375</v>
      </c>
      <c r="J113" s="66">
        <v>1</v>
      </c>
      <c r="K113" s="59"/>
    </row>
    <row r="114" ht="165.75" spans="1:11">
      <c r="A114" s="19"/>
      <c r="B114" s="19" t="s">
        <v>365</v>
      </c>
      <c r="C114" s="67" t="s">
        <v>423</v>
      </c>
      <c r="D114" s="67" t="s">
        <v>420</v>
      </c>
      <c r="E114" s="68">
        <v>18.6</v>
      </c>
      <c r="F114" s="66" t="s">
        <v>424</v>
      </c>
      <c r="G114" s="66" t="s">
        <v>422</v>
      </c>
      <c r="H114" s="68">
        <v>18.6</v>
      </c>
      <c r="I114" s="66" t="s">
        <v>375</v>
      </c>
      <c r="J114" s="66">
        <v>1</v>
      </c>
      <c r="K114" s="59"/>
    </row>
    <row r="115" ht="89.25" spans="1:11">
      <c r="A115" s="19"/>
      <c r="B115" s="19" t="s">
        <v>365</v>
      </c>
      <c r="C115" s="67" t="s">
        <v>425</v>
      </c>
      <c r="D115" s="67" t="s">
        <v>426</v>
      </c>
      <c r="E115" s="68">
        <v>13.6</v>
      </c>
      <c r="F115" s="66" t="s">
        <v>427</v>
      </c>
      <c r="G115" s="66" t="s">
        <v>428</v>
      </c>
      <c r="H115" s="68">
        <v>13.6</v>
      </c>
      <c r="I115" s="66" t="s">
        <v>375</v>
      </c>
      <c r="J115" s="66">
        <v>1</v>
      </c>
      <c r="K115" s="59"/>
    </row>
    <row r="116" ht="89.25" spans="1:11">
      <c r="A116" s="19"/>
      <c r="B116" s="19" t="s">
        <v>365</v>
      </c>
      <c r="C116" s="67" t="s">
        <v>429</v>
      </c>
      <c r="D116" s="67" t="s">
        <v>430</v>
      </c>
      <c r="E116" s="68">
        <v>30</v>
      </c>
      <c r="F116" s="66" t="s">
        <v>431</v>
      </c>
      <c r="G116" s="66" t="s">
        <v>432</v>
      </c>
      <c r="H116" s="68">
        <v>30</v>
      </c>
      <c r="I116" s="66" t="s">
        <v>375</v>
      </c>
      <c r="J116" s="66">
        <v>1</v>
      </c>
      <c r="K116" s="59"/>
    </row>
    <row r="117" ht="89.25" spans="1:11">
      <c r="A117" s="19"/>
      <c r="B117" s="19" t="s">
        <v>365</v>
      </c>
      <c r="C117" s="67" t="s">
        <v>433</v>
      </c>
      <c r="D117" s="67" t="s">
        <v>434</v>
      </c>
      <c r="E117" s="68">
        <v>100</v>
      </c>
      <c r="F117" s="72"/>
      <c r="G117" s="72"/>
      <c r="H117" s="72"/>
      <c r="I117" s="66" t="s">
        <v>435</v>
      </c>
      <c r="J117" s="66">
        <v>2</v>
      </c>
      <c r="K117" s="59"/>
    </row>
    <row r="118" ht="114.75" spans="1:11">
      <c r="A118" s="19"/>
      <c r="B118" s="19" t="s">
        <v>365</v>
      </c>
      <c r="C118" s="67" t="s">
        <v>436</v>
      </c>
      <c r="D118" s="67" t="s">
        <v>437</v>
      </c>
      <c r="E118" s="68">
        <v>12</v>
      </c>
      <c r="F118" s="66" t="s">
        <v>438</v>
      </c>
      <c r="G118" s="66" t="s">
        <v>439</v>
      </c>
      <c r="H118" s="68">
        <v>12</v>
      </c>
      <c r="I118" s="66" t="s">
        <v>375</v>
      </c>
      <c r="J118" s="66">
        <v>1</v>
      </c>
      <c r="K118" s="59"/>
    </row>
    <row r="119" ht="89.25" spans="1:11">
      <c r="A119" s="19"/>
      <c r="B119" s="19" t="s">
        <v>365</v>
      </c>
      <c r="C119" s="67" t="s">
        <v>440</v>
      </c>
      <c r="D119" s="67" t="s">
        <v>441</v>
      </c>
      <c r="E119" s="68">
        <v>49.5</v>
      </c>
      <c r="F119" s="66" t="s">
        <v>442</v>
      </c>
      <c r="G119" s="66" t="s">
        <v>443</v>
      </c>
      <c r="H119" s="68">
        <v>49.5</v>
      </c>
      <c r="I119" s="66" t="s">
        <v>444</v>
      </c>
      <c r="J119" s="66">
        <v>1</v>
      </c>
      <c r="K119" s="59"/>
    </row>
    <row r="120" ht="89.25" spans="1:11">
      <c r="A120" s="19"/>
      <c r="B120" s="19" t="s">
        <v>365</v>
      </c>
      <c r="C120" s="67" t="s">
        <v>445</v>
      </c>
      <c r="D120" s="67" t="s">
        <v>446</v>
      </c>
      <c r="E120" s="68">
        <v>49.9</v>
      </c>
      <c r="F120" s="66" t="s">
        <v>447</v>
      </c>
      <c r="G120" s="66" t="s">
        <v>448</v>
      </c>
      <c r="H120" s="68">
        <v>49.9</v>
      </c>
      <c r="I120" s="66" t="s">
        <v>449</v>
      </c>
      <c r="J120" s="66">
        <v>1</v>
      </c>
      <c r="K120" s="59"/>
    </row>
    <row r="121" ht="89.25" spans="1:11">
      <c r="A121" s="19"/>
      <c r="B121" s="19" t="s">
        <v>365</v>
      </c>
      <c r="C121" s="67" t="s">
        <v>450</v>
      </c>
      <c r="D121" s="67" t="s">
        <v>451</v>
      </c>
      <c r="E121" s="68">
        <v>39.2</v>
      </c>
      <c r="F121" s="66" t="s">
        <v>452</v>
      </c>
      <c r="G121" s="66" t="s">
        <v>448</v>
      </c>
      <c r="H121" s="68">
        <v>39.2</v>
      </c>
      <c r="I121" s="66" t="s">
        <v>453</v>
      </c>
      <c r="J121" s="66">
        <v>1</v>
      </c>
      <c r="K121" s="59"/>
    </row>
    <row r="122" ht="89.25" spans="1:11">
      <c r="A122" s="19"/>
      <c r="B122" s="19" t="s">
        <v>454</v>
      </c>
      <c r="C122" s="67" t="s">
        <v>455</v>
      </c>
      <c r="D122" s="67" t="s">
        <v>456</v>
      </c>
      <c r="E122" s="68"/>
      <c r="F122" s="66"/>
      <c r="G122" s="66"/>
      <c r="H122" s="68"/>
      <c r="I122" s="66" t="s">
        <v>457</v>
      </c>
      <c r="J122" s="66">
        <v>2</v>
      </c>
      <c r="K122" s="59"/>
    </row>
    <row r="123" ht="89.25" spans="1:11">
      <c r="A123" s="19"/>
      <c r="B123" s="19" t="s">
        <v>454</v>
      </c>
      <c r="C123" s="67" t="s">
        <v>458</v>
      </c>
      <c r="D123" s="67" t="s">
        <v>459</v>
      </c>
      <c r="E123" s="68">
        <v>53.6</v>
      </c>
      <c r="F123" s="66" t="s">
        <v>460</v>
      </c>
      <c r="G123" s="66" t="s">
        <v>461</v>
      </c>
      <c r="H123" s="68">
        <v>53.6</v>
      </c>
      <c r="I123" s="66" t="s">
        <v>375</v>
      </c>
      <c r="J123" s="66">
        <v>1</v>
      </c>
      <c r="K123" s="59"/>
    </row>
    <row r="124" ht="76.5" spans="1:11">
      <c r="A124" s="19"/>
      <c r="B124" s="19" t="s">
        <v>462</v>
      </c>
      <c r="C124" s="67" t="s">
        <v>463</v>
      </c>
      <c r="D124" s="67" t="s">
        <v>464</v>
      </c>
      <c r="E124" s="68">
        <v>140</v>
      </c>
      <c r="F124" s="66"/>
      <c r="G124" s="66"/>
      <c r="H124" s="68"/>
      <c r="I124" s="66" t="s">
        <v>465</v>
      </c>
      <c r="J124" s="66">
        <v>1</v>
      </c>
      <c r="K124" s="59"/>
    </row>
    <row r="125" ht="114.75" spans="1:11">
      <c r="A125" s="19"/>
      <c r="B125" s="19" t="s">
        <v>466</v>
      </c>
      <c r="C125" s="19" t="s">
        <v>467</v>
      </c>
      <c r="D125" s="19" t="s">
        <v>468</v>
      </c>
      <c r="E125" s="19">
        <v>49.248</v>
      </c>
      <c r="F125" s="19" t="s">
        <v>469</v>
      </c>
      <c r="G125" s="19" t="s">
        <v>470</v>
      </c>
      <c r="H125" s="19">
        <v>49.248</v>
      </c>
      <c r="I125" s="19">
        <v>1</v>
      </c>
      <c r="J125" s="19">
        <v>1</v>
      </c>
      <c r="K125" s="59"/>
    </row>
    <row r="126" ht="114.75" spans="1:11">
      <c r="A126" s="19"/>
      <c r="B126" s="19" t="s">
        <v>466</v>
      </c>
      <c r="C126" s="19" t="s">
        <v>471</v>
      </c>
      <c r="D126" s="19" t="s">
        <v>472</v>
      </c>
      <c r="E126" s="19">
        <v>42.1</v>
      </c>
      <c r="F126" s="19" t="s">
        <v>473</v>
      </c>
      <c r="G126" s="19" t="s">
        <v>474</v>
      </c>
      <c r="H126" s="19">
        <v>42.1</v>
      </c>
      <c r="I126" s="19">
        <v>1</v>
      </c>
      <c r="J126" s="19">
        <v>1</v>
      </c>
      <c r="K126" s="59"/>
    </row>
    <row r="127" ht="114.75" spans="1:11">
      <c r="A127" s="19"/>
      <c r="B127" s="48" t="s">
        <v>466</v>
      </c>
      <c r="C127" s="19" t="s">
        <v>475</v>
      </c>
      <c r="D127" s="19" t="s">
        <v>476</v>
      </c>
      <c r="E127" s="19">
        <v>49.9</v>
      </c>
      <c r="F127" s="19" t="s">
        <v>477</v>
      </c>
      <c r="G127" s="19" t="s">
        <v>478</v>
      </c>
      <c r="H127" s="19">
        <v>49.9</v>
      </c>
      <c r="I127" s="19">
        <v>1</v>
      </c>
      <c r="J127" s="19">
        <v>1</v>
      </c>
      <c r="K127" s="59"/>
    </row>
    <row r="128" ht="114.75" spans="1:11">
      <c r="A128" s="19"/>
      <c r="B128" s="48" t="s">
        <v>466</v>
      </c>
      <c r="C128" s="19" t="s">
        <v>479</v>
      </c>
      <c r="D128" s="19" t="s">
        <v>480</v>
      </c>
      <c r="E128" s="19" t="s">
        <v>481</v>
      </c>
      <c r="F128" s="19" t="s">
        <v>482</v>
      </c>
      <c r="G128" s="19" t="s">
        <v>483</v>
      </c>
      <c r="H128" s="19" t="s">
        <v>481</v>
      </c>
      <c r="I128" s="19">
        <v>32100</v>
      </c>
      <c r="J128" s="19">
        <v>2</v>
      </c>
      <c r="K128" s="59"/>
    </row>
    <row r="129" ht="114.75" spans="1:11">
      <c r="A129" s="19"/>
      <c r="B129" s="19" t="s">
        <v>466</v>
      </c>
      <c r="C129" s="19" t="s">
        <v>484</v>
      </c>
      <c r="D129" s="19" t="s">
        <v>485</v>
      </c>
      <c r="E129" s="19">
        <v>627.4908</v>
      </c>
      <c r="F129" s="19" t="s">
        <v>486</v>
      </c>
      <c r="G129" s="19" t="s">
        <v>483</v>
      </c>
      <c r="H129" s="19">
        <v>627.4908</v>
      </c>
      <c r="I129" s="19">
        <v>32100</v>
      </c>
      <c r="J129" s="19">
        <v>2</v>
      </c>
      <c r="K129" s="59"/>
    </row>
    <row r="130" ht="153" spans="1:11">
      <c r="A130" s="19"/>
      <c r="B130" s="19" t="s">
        <v>466</v>
      </c>
      <c r="C130" s="19" t="s">
        <v>487</v>
      </c>
      <c r="D130" s="19" t="s">
        <v>488</v>
      </c>
      <c r="E130" s="19">
        <v>42.86704</v>
      </c>
      <c r="F130" s="19" t="s">
        <v>489</v>
      </c>
      <c r="G130" s="19" t="s">
        <v>490</v>
      </c>
      <c r="H130" s="19">
        <v>42.86704</v>
      </c>
      <c r="I130" s="19">
        <v>1</v>
      </c>
      <c r="J130" s="19">
        <v>1</v>
      </c>
      <c r="K130" s="59"/>
    </row>
    <row r="131" ht="114.75" spans="1:11">
      <c r="A131" s="19"/>
      <c r="B131" s="19" t="s">
        <v>466</v>
      </c>
      <c r="C131" s="19" t="s">
        <v>491</v>
      </c>
      <c r="D131" s="19" t="s">
        <v>492</v>
      </c>
      <c r="E131" s="19">
        <v>49.7</v>
      </c>
      <c r="F131" s="19" t="s">
        <v>493</v>
      </c>
      <c r="G131" s="19" t="s">
        <v>494</v>
      </c>
      <c r="H131" s="19">
        <v>49.7</v>
      </c>
      <c r="I131" s="19">
        <v>1</v>
      </c>
      <c r="J131" s="19">
        <v>1</v>
      </c>
      <c r="K131" s="59"/>
    </row>
    <row r="132" ht="114.75" spans="1:11">
      <c r="A132" s="19"/>
      <c r="B132" s="19" t="s">
        <v>466</v>
      </c>
      <c r="C132" s="19" t="s">
        <v>495</v>
      </c>
      <c r="D132" s="19" t="s">
        <v>496</v>
      </c>
      <c r="E132" s="19">
        <v>6750.696</v>
      </c>
      <c r="F132" s="19" t="s">
        <v>497</v>
      </c>
      <c r="G132" s="19" t="s">
        <v>498</v>
      </c>
      <c r="H132" s="19">
        <v>6750.696</v>
      </c>
      <c r="I132" s="19">
        <v>2000</v>
      </c>
      <c r="J132" s="19">
        <v>2</v>
      </c>
      <c r="K132" s="59"/>
    </row>
    <row r="133" ht="216.75" spans="1:11">
      <c r="A133" s="19"/>
      <c r="B133" s="19" t="s">
        <v>466</v>
      </c>
      <c r="C133" s="19" t="s">
        <v>499</v>
      </c>
      <c r="D133" s="19" t="s">
        <v>500</v>
      </c>
      <c r="E133" s="19">
        <v>49.9</v>
      </c>
      <c r="F133" s="19" t="s">
        <v>501</v>
      </c>
      <c r="G133" s="19" t="s">
        <v>502</v>
      </c>
      <c r="H133" s="19">
        <v>49.9</v>
      </c>
      <c r="I133" s="19">
        <v>2</v>
      </c>
      <c r="J133" s="19">
        <v>1</v>
      </c>
      <c r="K133" s="59"/>
    </row>
    <row r="134" ht="153" spans="1:11">
      <c r="A134" s="19"/>
      <c r="B134" s="19" t="s">
        <v>466</v>
      </c>
      <c r="C134" s="19" t="s">
        <v>503</v>
      </c>
      <c r="D134" s="19" t="s">
        <v>504</v>
      </c>
      <c r="E134" s="19">
        <v>67.6</v>
      </c>
      <c r="F134" s="19" t="s">
        <v>505</v>
      </c>
      <c r="G134" s="19" t="s">
        <v>506</v>
      </c>
      <c r="H134" s="19">
        <v>67.6</v>
      </c>
      <c r="I134" s="19">
        <v>1000</v>
      </c>
      <c r="J134" s="19">
        <v>1</v>
      </c>
      <c r="K134" s="59"/>
    </row>
    <row r="135" ht="114.75" spans="1:11">
      <c r="A135" s="19"/>
      <c r="B135" s="19" t="s">
        <v>466</v>
      </c>
      <c r="C135" s="19" t="s">
        <v>507</v>
      </c>
      <c r="D135" s="19" t="s">
        <v>508</v>
      </c>
      <c r="E135" s="19">
        <v>236.27436</v>
      </c>
      <c r="F135" s="19" t="s">
        <v>509</v>
      </c>
      <c r="G135" s="19" t="s">
        <v>498</v>
      </c>
      <c r="H135" s="19">
        <v>236.27436</v>
      </c>
      <c r="I135" s="19">
        <v>70</v>
      </c>
      <c r="J135" s="19">
        <v>2</v>
      </c>
      <c r="K135" s="59"/>
    </row>
    <row r="136" ht="114.75" spans="1:11">
      <c r="A136" s="19"/>
      <c r="B136" s="19" t="s">
        <v>466</v>
      </c>
      <c r="C136" s="19" t="s">
        <v>510</v>
      </c>
      <c r="D136" s="19" t="s">
        <v>511</v>
      </c>
      <c r="E136" s="19">
        <v>49.5</v>
      </c>
      <c r="F136" s="19" t="s">
        <v>512</v>
      </c>
      <c r="G136" s="19" t="s">
        <v>513</v>
      </c>
      <c r="H136" s="19">
        <v>49.5</v>
      </c>
      <c r="I136" s="19">
        <v>225</v>
      </c>
      <c r="J136" s="19">
        <v>1</v>
      </c>
      <c r="K136" s="59"/>
    </row>
    <row r="137" ht="114.75" spans="1:11">
      <c r="A137" s="19"/>
      <c r="B137" s="19" t="s">
        <v>466</v>
      </c>
      <c r="C137" s="19" t="s">
        <v>514</v>
      </c>
      <c r="D137" s="19" t="s">
        <v>515</v>
      </c>
      <c r="E137" s="19">
        <v>39.958</v>
      </c>
      <c r="F137" s="19" t="s">
        <v>516</v>
      </c>
      <c r="G137" s="19" t="s">
        <v>494</v>
      </c>
      <c r="H137" s="19">
        <v>39.958</v>
      </c>
      <c r="I137" s="19">
        <v>1</v>
      </c>
      <c r="J137" s="76">
        <v>1</v>
      </c>
      <c r="K137" s="59"/>
    </row>
    <row r="138" ht="114.75" spans="1:11">
      <c r="A138" s="19"/>
      <c r="B138" s="19" t="s">
        <v>466</v>
      </c>
      <c r="C138" s="19" t="s">
        <v>517</v>
      </c>
      <c r="D138" s="19" t="s">
        <v>518</v>
      </c>
      <c r="E138" s="19">
        <v>49.5</v>
      </c>
      <c r="F138" s="19" t="s">
        <v>519</v>
      </c>
      <c r="G138" s="19" t="s">
        <v>513</v>
      </c>
      <c r="H138" s="19">
        <v>49.5</v>
      </c>
      <c r="I138" s="19">
        <v>4950</v>
      </c>
      <c r="J138" s="76">
        <v>1</v>
      </c>
      <c r="K138" s="59"/>
    </row>
    <row r="139" ht="114.75" spans="1:11">
      <c r="A139" s="19"/>
      <c r="B139" s="19" t="s">
        <v>466</v>
      </c>
      <c r="C139" s="19" t="s">
        <v>520</v>
      </c>
      <c r="D139" s="19" t="s">
        <v>521</v>
      </c>
      <c r="E139" s="19">
        <v>49.55</v>
      </c>
      <c r="F139" s="19" t="s">
        <v>522</v>
      </c>
      <c r="G139" s="19" t="s">
        <v>513</v>
      </c>
      <c r="H139" s="19">
        <v>49.55</v>
      </c>
      <c r="I139" s="19">
        <v>3050</v>
      </c>
      <c r="J139" s="76">
        <v>1</v>
      </c>
      <c r="K139" s="59"/>
    </row>
    <row r="140" ht="114.75" spans="1:11">
      <c r="A140" s="77"/>
      <c r="B140" s="19" t="s">
        <v>466</v>
      </c>
      <c r="C140" s="19" t="s">
        <v>523</v>
      </c>
      <c r="D140" s="19" t="s">
        <v>524</v>
      </c>
      <c r="E140" s="19">
        <v>49.941</v>
      </c>
      <c r="F140" s="19" t="s">
        <v>525</v>
      </c>
      <c r="G140" s="19" t="s">
        <v>513</v>
      </c>
      <c r="H140" s="19">
        <v>49.941</v>
      </c>
      <c r="I140" s="19">
        <v>805.5</v>
      </c>
      <c r="J140" s="76">
        <v>1</v>
      </c>
      <c r="K140" s="59"/>
    </row>
    <row r="141" ht="114.75" spans="1:11">
      <c r="A141" s="19"/>
      <c r="B141" s="19" t="s">
        <v>466</v>
      </c>
      <c r="C141" s="19" t="s">
        <v>526</v>
      </c>
      <c r="D141" s="19" t="s">
        <v>527</v>
      </c>
      <c r="E141" s="19">
        <v>50</v>
      </c>
      <c r="F141" s="19" t="s">
        <v>528</v>
      </c>
      <c r="G141" s="19" t="s">
        <v>529</v>
      </c>
      <c r="H141" s="19">
        <v>50</v>
      </c>
      <c r="I141" s="19">
        <v>1</v>
      </c>
      <c r="J141" s="76">
        <v>1</v>
      </c>
      <c r="K141" s="59"/>
    </row>
    <row r="142" ht="114.75" spans="1:11">
      <c r="A142" s="19"/>
      <c r="B142" s="19" t="s">
        <v>466</v>
      </c>
      <c r="C142" s="19" t="s">
        <v>530</v>
      </c>
      <c r="D142" s="19" t="s">
        <v>531</v>
      </c>
      <c r="E142" s="40">
        <v>49.14</v>
      </c>
      <c r="F142" s="19" t="s">
        <v>532</v>
      </c>
      <c r="G142" s="19" t="s">
        <v>513</v>
      </c>
      <c r="H142" s="40">
        <v>49.14</v>
      </c>
      <c r="I142" s="19">
        <v>14040</v>
      </c>
      <c r="J142" s="76">
        <v>1</v>
      </c>
      <c r="K142" s="59"/>
    </row>
    <row r="143" ht="98.1" customHeight="1" spans="1:11">
      <c r="A143" s="19"/>
      <c r="B143" s="19" t="s">
        <v>466</v>
      </c>
      <c r="C143" s="19" t="s">
        <v>533</v>
      </c>
      <c r="D143" s="19" t="s">
        <v>534</v>
      </c>
      <c r="E143" s="40">
        <v>42</v>
      </c>
      <c r="F143" s="19" t="s">
        <v>535</v>
      </c>
      <c r="G143" s="19" t="s">
        <v>536</v>
      </c>
      <c r="H143" s="40">
        <v>42</v>
      </c>
      <c r="I143" s="19">
        <v>12</v>
      </c>
      <c r="J143" s="76">
        <v>1</v>
      </c>
      <c r="K143" s="59"/>
    </row>
    <row r="144" ht="191.25" spans="1:11">
      <c r="A144" s="19"/>
      <c r="B144" s="19" t="s">
        <v>466</v>
      </c>
      <c r="C144" s="19" t="s">
        <v>537</v>
      </c>
      <c r="D144" s="19" t="s">
        <v>538</v>
      </c>
      <c r="E144" s="19">
        <v>40</v>
      </c>
      <c r="F144" s="19" t="s">
        <v>539</v>
      </c>
      <c r="G144" s="19" t="s">
        <v>540</v>
      </c>
      <c r="H144" s="19">
        <v>40</v>
      </c>
      <c r="I144" s="19">
        <v>10000</v>
      </c>
      <c r="J144" s="76">
        <v>1</v>
      </c>
      <c r="K144" s="59"/>
    </row>
    <row r="145" ht="114.75" spans="1:11">
      <c r="A145" s="19"/>
      <c r="B145" s="19" t="s">
        <v>466</v>
      </c>
      <c r="C145" s="19" t="s">
        <v>541</v>
      </c>
      <c r="D145" s="19" t="s">
        <v>542</v>
      </c>
      <c r="E145" s="40">
        <v>49.9896</v>
      </c>
      <c r="F145" s="19" t="s">
        <v>543</v>
      </c>
      <c r="G145" s="19" t="s">
        <v>544</v>
      </c>
      <c r="H145" s="76">
        <v>49.9896</v>
      </c>
      <c r="I145" s="19">
        <v>1048</v>
      </c>
      <c r="J145" s="76">
        <v>1</v>
      </c>
      <c r="K145" s="59"/>
    </row>
    <row r="146" ht="114.75" spans="1:11">
      <c r="A146" s="19"/>
      <c r="B146" s="19" t="s">
        <v>466</v>
      </c>
      <c r="C146" s="19" t="s">
        <v>545</v>
      </c>
      <c r="D146" s="19" t="s">
        <v>546</v>
      </c>
      <c r="E146" s="40">
        <v>130</v>
      </c>
      <c r="F146" s="19" t="s">
        <v>547</v>
      </c>
      <c r="G146" s="19" t="s">
        <v>548</v>
      </c>
      <c r="H146" s="76">
        <v>128.08072</v>
      </c>
      <c r="I146" s="19">
        <v>883.62</v>
      </c>
      <c r="J146" s="76">
        <v>2</v>
      </c>
      <c r="K146" s="59"/>
    </row>
    <row r="147" ht="114.75" spans="1:11">
      <c r="A147" s="19"/>
      <c r="B147" s="19" t="s">
        <v>466</v>
      </c>
      <c r="C147" s="19" t="s">
        <v>545</v>
      </c>
      <c r="D147" s="19" t="s">
        <v>549</v>
      </c>
      <c r="E147" s="40" t="s">
        <v>550</v>
      </c>
      <c r="F147" s="66" t="s">
        <v>551</v>
      </c>
      <c r="G147" s="19" t="s">
        <v>552</v>
      </c>
      <c r="H147" s="76" t="s">
        <v>553</v>
      </c>
      <c r="I147" s="19" t="s">
        <v>554</v>
      </c>
      <c r="J147" s="76">
        <v>2</v>
      </c>
      <c r="K147" s="59"/>
    </row>
    <row r="148" ht="102" spans="1:11">
      <c r="A148" s="19"/>
      <c r="B148" s="62" t="s">
        <v>555</v>
      </c>
      <c r="C148" s="62" t="s">
        <v>556</v>
      </c>
      <c r="D148" s="62" t="s">
        <v>557</v>
      </c>
      <c r="E148" s="62">
        <v>2281.97182</v>
      </c>
      <c r="F148" s="62" t="s">
        <v>558</v>
      </c>
      <c r="G148" s="62" t="s">
        <v>559</v>
      </c>
      <c r="H148" s="62">
        <v>2281.97182</v>
      </c>
      <c r="I148" s="62" t="s">
        <v>560</v>
      </c>
      <c r="J148" s="62">
        <v>2</v>
      </c>
      <c r="K148" s="59"/>
    </row>
    <row r="149" ht="102" spans="1:11">
      <c r="A149" s="19"/>
      <c r="B149" s="62" t="s">
        <v>555</v>
      </c>
      <c r="C149" s="62" t="s">
        <v>561</v>
      </c>
      <c r="D149" s="62" t="s">
        <v>562</v>
      </c>
      <c r="E149" s="62">
        <v>48</v>
      </c>
      <c r="F149" s="62" t="s">
        <v>563</v>
      </c>
      <c r="G149" s="62" t="s">
        <v>564</v>
      </c>
      <c r="H149" s="62">
        <v>48</v>
      </c>
      <c r="I149" s="62" t="s">
        <v>565</v>
      </c>
      <c r="J149" s="62">
        <v>1</v>
      </c>
      <c r="K149" s="59"/>
    </row>
    <row r="150" ht="102" spans="1:11">
      <c r="A150" s="19"/>
      <c r="B150" s="62" t="s">
        <v>555</v>
      </c>
      <c r="C150" s="62" t="s">
        <v>566</v>
      </c>
      <c r="D150" s="62" t="s">
        <v>567</v>
      </c>
      <c r="E150" s="62">
        <v>43.56</v>
      </c>
      <c r="F150" s="62" t="s">
        <v>568</v>
      </c>
      <c r="G150" s="62" t="s">
        <v>569</v>
      </c>
      <c r="H150" s="62">
        <v>43.56</v>
      </c>
      <c r="I150" s="62" t="s">
        <v>570</v>
      </c>
      <c r="J150" s="62">
        <v>1</v>
      </c>
      <c r="K150" s="59"/>
    </row>
    <row r="151" ht="165.75" spans="1:11">
      <c r="A151" s="19"/>
      <c r="B151" s="62" t="s">
        <v>555</v>
      </c>
      <c r="C151" s="62" t="s">
        <v>571</v>
      </c>
      <c r="D151" s="62" t="s">
        <v>572</v>
      </c>
      <c r="E151" s="62">
        <v>44.605</v>
      </c>
      <c r="F151" s="62" t="s">
        <v>573</v>
      </c>
      <c r="G151" s="62" t="s">
        <v>574</v>
      </c>
      <c r="H151" s="62">
        <v>44.605</v>
      </c>
      <c r="I151" s="62" t="s">
        <v>575</v>
      </c>
      <c r="J151" s="62">
        <v>1</v>
      </c>
      <c r="K151" s="59"/>
    </row>
    <row r="152" ht="102" spans="1:11">
      <c r="A152" s="19"/>
      <c r="B152" s="62" t="s">
        <v>555</v>
      </c>
      <c r="C152" s="62" t="s">
        <v>576</v>
      </c>
      <c r="D152" s="62" t="s">
        <v>577</v>
      </c>
      <c r="E152" s="62">
        <v>101.115</v>
      </c>
      <c r="F152" s="62" t="s">
        <v>578</v>
      </c>
      <c r="G152" s="62" t="s">
        <v>579</v>
      </c>
      <c r="H152" s="62">
        <v>92.75</v>
      </c>
      <c r="I152" s="62" t="s">
        <v>580</v>
      </c>
      <c r="J152" s="62">
        <v>2</v>
      </c>
      <c r="K152" s="59"/>
    </row>
    <row r="153" ht="102" spans="1:11">
      <c r="A153" s="19"/>
      <c r="B153" s="62" t="s">
        <v>555</v>
      </c>
      <c r="C153" s="62" t="s">
        <v>581</v>
      </c>
      <c r="D153" s="62" t="s">
        <v>582</v>
      </c>
      <c r="E153" s="62">
        <v>46.8261</v>
      </c>
      <c r="F153" s="62" t="s">
        <v>583</v>
      </c>
      <c r="G153" s="62" t="s">
        <v>584</v>
      </c>
      <c r="H153" s="62">
        <v>46.8261</v>
      </c>
      <c r="I153" s="62" t="s">
        <v>585</v>
      </c>
      <c r="J153" s="62">
        <v>1</v>
      </c>
      <c r="K153" s="59"/>
    </row>
    <row r="154" ht="102" spans="1:11">
      <c r="A154" s="19"/>
      <c r="B154" s="62" t="s">
        <v>555</v>
      </c>
      <c r="C154" s="62" t="s">
        <v>586</v>
      </c>
      <c r="D154" s="62" t="s">
        <v>587</v>
      </c>
      <c r="E154" s="62">
        <v>49.99</v>
      </c>
      <c r="F154" s="62" t="s">
        <v>588</v>
      </c>
      <c r="G154" s="62" t="s">
        <v>574</v>
      </c>
      <c r="H154" s="62">
        <v>49.99</v>
      </c>
      <c r="I154" s="62" t="s">
        <v>589</v>
      </c>
      <c r="J154" s="62">
        <v>1</v>
      </c>
      <c r="K154" s="59"/>
    </row>
    <row r="155" ht="102" spans="1:11">
      <c r="A155" s="19"/>
      <c r="B155" s="62" t="s">
        <v>555</v>
      </c>
      <c r="C155" s="62" t="s">
        <v>590</v>
      </c>
      <c r="D155" s="62" t="s">
        <v>591</v>
      </c>
      <c r="E155" s="62">
        <v>45</v>
      </c>
      <c r="F155" s="62" t="s">
        <v>592</v>
      </c>
      <c r="G155" s="62" t="s">
        <v>574</v>
      </c>
      <c r="H155" s="62">
        <v>45</v>
      </c>
      <c r="I155" s="62" t="s">
        <v>593</v>
      </c>
      <c r="J155" s="62">
        <v>1</v>
      </c>
      <c r="K155" s="59"/>
    </row>
    <row r="156" ht="114.75" spans="1:11">
      <c r="A156" s="19"/>
      <c r="B156" s="62" t="s">
        <v>555</v>
      </c>
      <c r="C156" s="62" t="s">
        <v>594</v>
      </c>
      <c r="D156" s="62" t="s">
        <v>595</v>
      </c>
      <c r="E156" s="62">
        <v>45</v>
      </c>
      <c r="F156" s="62" t="s">
        <v>596</v>
      </c>
      <c r="G156" s="62" t="s">
        <v>597</v>
      </c>
      <c r="H156" s="62">
        <v>45</v>
      </c>
      <c r="I156" s="62" t="s">
        <v>598</v>
      </c>
      <c r="J156" s="62">
        <v>1</v>
      </c>
      <c r="K156" s="59"/>
    </row>
    <row r="157" ht="114.75" spans="1:11">
      <c r="A157" s="19"/>
      <c r="B157" s="62" t="s">
        <v>555</v>
      </c>
      <c r="C157" s="62" t="s">
        <v>599</v>
      </c>
      <c r="D157" s="62" t="s">
        <v>600</v>
      </c>
      <c r="E157" s="62">
        <v>223.2</v>
      </c>
      <c r="F157" s="62" t="s">
        <v>601</v>
      </c>
      <c r="G157" s="62" t="s">
        <v>602</v>
      </c>
      <c r="H157" s="62">
        <v>223.2</v>
      </c>
      <c r="I157" s="62" t="s">
        <v>603</v>
      </c>
      <c r="J157" s="62">
        <v>2</v>
      </c>
      <c r="K157" s="59"/>
    </row>
    <row r="158" ht="102" spans="1:11">
      <c r="A158" s="19"/>
      <c r="B158" s="62" t="s">
        <v>555</v>
      </c>
      <c r="C158" s="62" t="s">
        <v>604</v>
      </c>
      <c r="D158" s="62" t="s">
        <v>605</v>
      </c>
      <c r="E158" s="62">
        <v>49.9</v>
      </c>
      <c r="F158" s="62" t="s">
        <v>606</v>
      </c>
      <c r="G158" s="62" t="s">
        <v>607</v>
      </c>
      <c r="H158" s="62">
        <v>49.9</v>
      </c>
      <c r="I158" s="62" t="s">
        <v>608</v>
      </c>
      <c r="J158" s="62">
        <v>1</v>
      </c>
      <c r="K158" s="59"/>
    </row>
    <row r="159" ht="102" spans="1:11">
      <c r="A159" s="19"/>
      <c r="B159" s="62" t="s">
        <v>555</v>
      </c>
      <c r="C159" s="62" t="s">
        <v>609</v>
      </c>
      <c r="D159" s="62" t="s">
        <v>610</v>
      </c>
      <c r="E159" s="62">
        <v>543.21733</v>
      </c>
      <c r="F159" s="62"/>
      <c r="G159" s="62"/>
      <c r="H159" s="62"/>
      <c r="I159" s="62" t="s">
        <v>611</v>
      </c>
      <c r="J159" s="62">
        <v>2</v>
      </c>
      <c r="K159" s="59"/>
    </row>
    <row r="160" ht="127.5" spans="1:16">
      <c r="A160" s="14"/>
      <c r="B160" s="62" t="s">
        <v>555</v>
      </c>
      <c r="C160" s="62" t="s">
        <v>612</v>
      </c>
      <c r="D160" s="62" t="s">
        <v>613</v>
      </c>
      <c r="E160" s="62">
        <v>32.81542</v>
      </c>
      <c r="F160" s="62" t="s">
        <v>614</v>
      </c>
      <c r="G160" s="62" t="s">
        <v>615</v>
      </c>
      <c r="H160" s="62">
        <v>32.81542</v>
      </c>
      <c r="I160" s="62" t="s">
        <v>616</v>
      </c>
      <c r="J160" s="62">
        <v>1</v>
      </c>
      <c r="K160" s="59"/>
      <c r="P160" s="82"/>
    </row>
    <row r="161" ht="102" spans="1:11">
      <c r="A161" s="19"/>
      <c r="B161" s="62" t="s">
        <v>555</v>
      </c>
      <c r="C161" s="62" t="s">
        <v>617</v>
      </c>
      <c r="D161" s="62" t="s">
        <v>618</v>
      </c>
      <c r="E161" s="62">
        <v>32</v>
      </c>
      <c r="F161" s="62" t="s">
        <v>619</v>
      </c>
      <c r="G161" s="62" t="s">
        <v>574</v>
      </c>
      <c r="H161" s="62">
        <v>32</v>
      </c>
      <c r="I161" s="62" t="s">
        <v>620</v>
      </c>
      <c r="J161" s="62">
        <v>1</v>
      </c>
      <c r="K161" s="59"/>
    </row>
    <row r="162" ht="114.75" spans="1:11">
      <c r="A162" s="19"/>
      <c r="B162" s="62" t="s">
        <v>555</v>
      </c>
      <c r="C162" s="62" t="s">
        <v>621</v>
      </c>
      <c r="D162" s="62" t="s">
        <v>622</v>
      </c>
      <c r="E162" s="62">
        <v>34.5</v>
      </c>
      <c r="F162" s="62" t="s">
        <v>623</v>
      </c>
      <c r="G162" s="62" t="s">
        <v>624</v>
      </c>
      <c r="H162" s="62">
        <v>34.5</v>
      </c>
      <c r="I162" s="62" t="s">
        <v>625</v>
      </c>
      <c r="J162" s="62">
        <v>1</v>
      </c>
      <c r="K162" s="59"/>
    </row>
    <row r="163" ht="102" spans="1:11">
      <c r="A163" s="40"/>
      <c r="B163" s="62" t="s">
        <v>555</v>
      </c>
      <c r="C163" s="62" t="s">
        <v>626</v>
      </c>
      <c r="D163" s="62" t="s">
        <v>627</v>
      </c>
      <c r="E163" s="62">
        <v>23.4</v>
      </c>
      <c r="F163" s="62" t="s">
        <v>628</v>
      </c>
      <c r="G163" s="62" t="s">
        <v>607</v>
      </c>
      <c r="H163" s="62">
        <v>23.4</v>
      </c>
      <c r="I163" s="62" t="s">
        <v>629</v>
      </c>
      <c r="J163" s="62">
        <v>1</v>
      </c>
      <c r="K163" s="59"/>
    </row>
    <row r="164" ht="102" spans="1:11">
      <c r="A164" s="40"/>
      <c r="B164" s="62" t="s">
        <v>555</v>
      </c>
      <c r="C164" s="62" t="s">
        <v>630</v>
      </c>
      <c r="D164" s="62" t="s">
        <v>631</v>
      </c>
      <c r="E164" s="62">
        <v>28.3</v>
      </c>
      <c r="F164" s="62" t="s">
        <v>632</v>
      </c>
      <c r="G164" s="62" t="s">
        <v>607</v>
      </c>
      <c r="H164" s="62">
        <v>28.3</v>
      </c>
      <c r="I164" s="62" t="s">
        <v>633</v>
      </c>
      <c r="J164" s="62">
        <v>1</v>
      </c>
      <c r="K164" s="59"/>
    </row>
    <row r="165" ht="102" spans="1:11">
      <c r="A165" s="40"/>
      <c r="B165" s="62" t="s">
        <v>555</v>
      </c>
      <c r="C165" s="62" t="s">
        <v>634</v>
      </c>
      <c r="D165" s="62" t="s">
        <v>635</v>
      </c>
      <c r="E165" s="62">
        <v>39.72104</v>
      </c>
      <c r="F165" s="62" t="s">
        <v>636</v>
      </c>
      <c r="G165" s="62" t="s">
        <v>637</v>
      </c>
      <c r="H165" s="62">
        <v>39.72104</v>
      </c>
      <c r="I165" s="62" t="s">
        <v>638</v>
      </c>
      <c r="J165" s="62">
        <v>1</v>
      </c>
      <c r="K165" s="59"/>
    </row>
    <row r="166" ht="140.25" spans="1:11">
      <c r="A166" s="40"/>
      <c r="B166" s="62" t="s">
        <v>555</v>
      </c>
      <c r="C166" s="62" t="s">
        <v>639</v>
      </c>
      <c r="D166" s="62" t="s">
        <v>640</v>
      </c>
      <c r="E166" s="62">
        <v>29.22</v>
      </c>
      <c r="F166" s="62" t="s">
        <v>641</v>
      </c>
      <c r="G166" s="62" t="s">
        <v>564</v>
      </c>
      <c r="H166" s="62">
        <v>29.22</v>
      </c>
      <c r="I166" s="62" t="s">
        <v>642</v>
      </c>
      <c r="J166" s="62">
        <v>1</v>
      </c>
      <c r="K166" s="59"/>
    </row>
    <row r="167" ht="102" spans="1:11">
      <c r="A167" s="40"/>
      <c r="B167" s="62" t="s">
        <v>555</v>
      </c>
      <c r="C167" s="62" t="s">
        <v>643</v>
      </c>
      <c r="D167" s="62" t="s">
        <v>644</v>
      </c>
      <c r="E167" s="62">
        <v>34.56</v>
      </c>
      <c r="F167" s="62" t="s">
        <v>645</v>
      </c>
      <c r="G167" s="62" t="s">
        <v>646</v>
      </c>
      <c r="H167" s="62">
        <v>34.56</v>
      </c>
      <c r="I167" s="62" t="s">
        <v>647</v>
      </c>
      <c r="J167" s="62">
        <v>1</v>
      </c>
      <c r="K167" s="59"/>
    </row>
    <row r="168" ht="63.75" spans="1:11">
      <c r="A168" s="40"/>
      <c r="B168" s="51" t="s">
        <v>648</v>
      </c>
      <c r="C168" s="36" t="str">
        <f>HYPERLINK("https://my.zakupki.prom.ua/remote/dispatcher/state_purchase_view/34533359","UA-2022-01-27-007880-b")</f>
        <v>UA-2022-01-27-007880-b</v>
      </c>
      <c r="D168" s="48" t="s">
        <v>649</v>
      </c>
      <c r="E168" s="78">
        <f>16750/1000</f>
        <v>16.75</v>
      </c>
      <c r="F168" s="50" t="s">
        <v>650</v>
      </c>
      <c r="G168" s="48" t="s">
        <v>651</v>
      </c>
      <c r="H168" s="78">
        <f>16750/1000</f>
        <v>16.75</v>
      </c>
      <c r="I168" s="19">
        <v>1</v>
      </c>
      <c r="J168" s="19">
        <v>1</v>
      </c>
      <c r="K168" s="59"/>
    </row>
    <row r="169" ht="63.75" spans="1:11">
      <c r="A169" s="79"/>
      <c r="B169" s="51" t="s">
        <v>648</v>
      </c>
      <c r="C169" s="36" t="str">
        <f>HYPERLINK("https://my.zakupki.prom.ua/remote/dispatcher/state_purchase_view/34532969","UA-2022-01-27-007788-b")</f>
        <v>UA-2022-01-27-007788-b</v>
      </c>
      <c r="D169" s="48" t="s">
        <v>652</v>
      </c>
      <c r="E169" s="78">
        <f>14809/1000</f>
        <v>14.809</v>
      </c>
      <c r="F169" s="50" t="s">
        <v>653</v>
      </c>
      <c r="G169" s="48" t="s">
        <v>651</v>
      </c>
      <c r="H169" s="78">
        <f>14809/1000</f>
        <v>14.809</v>
      </c>
      <c r="I169" s="19">
        <v>1</v>
      </c>
      <c r="J169" s="19">
        <v>1</v>
      </c>
      <c r="K169" s="59"/>
    </row>
    <row r="170" ht="63.75" spans="1:11">
      <c r="A170" s="79"/>
      <c r="B170" s="51" t="s">
        <v>648</v>
      </c>
      <c r="C170" s="36" t="str">
        <f>HYPERLINK("https://my.zakupki.prom.ua/remote/dispatcher/state_purchase_view/34532441","UA-2022-01-27-007650-b")</f>
        <v>UA-2022-01-27-007650-b</v>
      </c>
      <c r="D170" s="48" t="s">
        <v>654</v>
      </c>
      <c r="E170" s="78">
        <f>21000/1000</f>
        <v>21</v>
      </c>
      <c r="F170" s="50" t="s">
        <v>655</v>
      </c>
      <c r="G170" s="48" t="s">
        <v>656</v>
      </c>
      <c r="H170" s="78">
        <f>21000/1000</f>
        <v>21</v>
      </c>
      <c r="I170" s="19">
        <v>1</v>
      </c>
      <c r="J170" s="19">
        <v>1</v>
      </c>
      <c r="K170" s="59"/>
    </row>
    <row r="171" ht="63.75" spans="1:11">
      <c r="A171" s="80"/>
      <c r="B171" s="51" t="s">
        <v>648</v>
      </c>
      <c r="C171" s="36" t="str">
        <f>HYPERLINK("https://my.zakupki.prom.ua/remote/dispatcher/state_purchase_view/34531829","UA-2022-01-27-007495-b")</f>
        <v>UA-2022-01-27-007495-b</v>
      </c>
      <c r="D171" s="48" t="s">
        <v>657</v>
      </c>
      <c r="E171" s="78">
        <f>49966/1000</f>
        <v>49.966</v>
      </c>
      <c r="F171" s="50" t="s">
        <v>658</v>
      </c>
      <c r="G171" s="48" t="s">
        <v>659</v>
      </c>
      <c r="H171" s="78">
        <f>49966/1000</f>
        <v>49.966</v>
      </c>
      <c r="I171" s="19">
        <v>1</v>
      </c>
      <c r="J171" s="19">
        <v>1</v>
      </c>
      <c r="K171" s="59"/>
    </row>
    <row r="172" ht="63.75" spans="1:11">
      <c r="A172" s="80"/>
      <c r="B172" s="51" t="s">
        <v>648</v>
      </c>
      <c r="C172" s="36" t="str">
        <f>HYPERLINK("https://my.zakupki.prom.ua/remote/dispatcher/state_purchase_view/34531484","UA-2022-01-27-007342-b")</f>
        <v>UA-2022-01-27-007342-b</v>
      </c>
      <c r="D172" s="48" t="s">
        <v>660</v>
      </c>
      <c r="E172" s="78">
        <f>27090/1000</f>
        <v>27.09</v>
      </c>
      <c r="F172" s="50" t="s">
        <v>661</v>
      </c>
      <c r="G172" s="48" t="s">
        <v>659</v>
      </c>
      <c r="H172" s="78">
        <f>27090/1000</f>
        <v>27.09</v>
      </c>
      <c r="I172" s="19">
        <v>1</v>
      </c>
      <c r="J172" s="19">
        <v>1</v>
      </c>
      <c r="K172" s="59"/>
    </row>
    <row r="173" ht="63.75" spans="1:11">
      <c r="A173" s="80"/>
      <c r="B173" s="51" t="s">
        <v>648</v>
      </c>
      <c r="C173" s="36" t="str">
        <f>HYPERLINK("https://my.zakupki.prom.ua/remote/dispatcher/state_purchase_view/34530755","UA-2022-01-27-007151-b")</f>
        <v>UA-2022-01-27-007151-b</v>
      </c>
      <c r="D173" s="48" t="s">
        <v>662</v>
      </c>
      <c r="E173" s="78">
        <f>39240/1000</f>
        <v>39.24</v>
      </c>
      <c r="F173" s="50" t="s">
        <v>663</v>
      </c>
      <c r="G173" s="48" t="s">
        <v>664</v>
      </c>
      <c r="H173" s="78">
        <f>39240/1000</f>
        <v>39.24</v>
      </c>
      <c r="I173" s="19">
        <v>1</v>
      </c>
      <c r="J173" s="19">
        <v>1</v>
      </c>
      <c r="K173" s="59"/>
    </row>
    <row r="174" ht="63.75" spans="1:12">
      <c r="A174" s="80"/>
      <c r="B174" s="51" t="s">
        <v>648</v>
      </c>
      <c r="C174" s="36" t="str">
        <f>HYPERLINK("https://my.zakupki.prom.ua/remote/dispatcher/state_purchase_view/34530164","UA-2022-01-27-007001-b")</f>
        <v>UA-2022-01-27-007001-b</v>
      </c>
      <c r="D174" s="48" t="s">
        <v>665</v>
      </c>
      <c r="E174" s="78">
        <f>24268.5/1000</f>
        <v>24.2685</v>
      </c>
      <c r="F174" s="50" t="s">
        <v>666</v>
      </c>
      <c r="G174" s="48" t="s">
        <v>664</v>
      </c>
      <c r="H174" s="78">
        <f>24268.5/1000</f>
        <v>24.2685</v>
      </c>
      <c r="I174" s="19">
        <v>1</v>
      </c>
      <c r="J174" s="19">
        <v>1</v>
      </c>
      <c r="K174" s="59"/>
      <c r="L174" s="2" t="s">
        <v>667</v>
      </c>
    </row>
    <row r="175" ht="63.75" spans="1:11">
      <c r="A175" s="80"/>
      <c r="B175" s="51" t="s">
        <v>648</v>
      </c>
      <c r="C175" s="36" t="str">
        <f>HYPERLINK("https://my.zakupki.prom.ua/remote/dispatcher/state_purchase_view/34481182","UA-2022-01-26-009780-b")</f>
        <v>UA-2022-01-26-009780-b</v>
      </c>
      <c r="D175" s="48" t="s">
        <v>668</v>
      </c>
      <c r="E175" s="78">
        <f>49500/1000</f>
        <v>49.5</v>
      </c>
      <c r="F175" s="50" t="s">
        <v>669</v>
      </c>
      <c r="G175" s="48" t="s">
        <v>670</v>
      </c>
      <c r="H175" s="78">
        <f>49500/1000</f>
        <v>49.5</v>
      </c>
      <c r="I175" s="19">
        <v>1</v>
      </c>
      <c r="J175" s="19">
        <v>1</v>
      </c>
      <c r="K175" s="59"/>
    </row>
    <row r="176" ht="76.5" spans="1:11">
      <c r="A176" s="81"/>
      <c r="B176" s="51" t="s">
        <v>648</v>
      </c>
      <c r="C176" s="36" t="str">
        <f>HYPERLINK("https://my.zakupki.prom.ua/remote/dispatcher/state_purchase_view/34342032","UA-2022-01-24-002535-b")</f>
        <v>UA-2022-01-24-002535-b</v>
      </c>
      <c r="D176" s="48" t="s">
        <v>671</v>
      </c>
      <c r="E176" s="78">
        <f>49000/1000</f>
        <v>49</v>
      </c>
      <c r="F176" s="50" t="s">
        <v>672</v>
      </c>
      <c r="G176" s="48" t="s">
        <v>673</v>
      </c>
      <c r="H176" s="78">
        <f>49000/1000</f>
        <v>49</v>
      </c>
      <c r="I176" s="19">
        <v>1</v>
      </c>
      <c r="J176" s="19">
        <v>1</v>
      </c>
      <c r="K176" s="59"/>
    </row>
    <row r="177" ht="63.75" spans="1:11">
      <c r="A177" s="81"/>
      <c r="B177" s="51" t="s">
        <v>648</v>
      </c>
      <c r="C177" s="36" t="str">
        <f>HYPERLINK("https://my.zakupki.prom.ua/remote/dispatcher/state_purchase_view/34285995","UA-2022-01-21-003813-b")</f>
        <v>UA-2022-01-21-003813-b</v>
      </c>
      <c r="D177" s="48" t="s">
        <v>674</v>
      </c>
      <c r="E177" s="78">
        <f>25021/1000</f>
        <v>25.021</v>
      </c>
      <c r="F177" s="50" t="s">
        <v>675</v>
      </c>
      <c r="G177" s="48" t="s">
        <v>676</v>
      </c>
      <c r="H177" s="78">
        <f>25021/1000</f>
        <v>25.021</v>
      </c>
      <c r="I177" s="19">
        <v>1</v>
      </c>
      <c r="J177" s="19">
        <v>1</v>
      </c>
      <c r="K177" s="59"/>
    </row>
    <row r="178" ht="65" customHeight="1" spans="1:11">
      <c r="A178" s="81"/>
      <c r="B178" s="51" t="s">
        <v>648</v>
      </c>
      <c r="C178" s="36" t="str">
        <f>HYPERLINK("https://my.zakupki.prom.ua/remote/dispatcher/state_purchase_view/34237017","UA-2022-01-20-002142-b")</f>
        <v>UA-2022-01-20-002142-b</v>
      </c>
      <c r="D178" s="48" t="s">
        <v>677</v>
      </c>
      <c r="E178" s="78">
        <f>40044/1000</f>
        <v>40.044</v>
      </c>
      <c r="F178" s="50" t="s">
        <v>678</v>
      </c>
      <c r="G178" s="48" t="s">
        <v>679</v>
      </c>
      <c r="H178" s="78">
        <f>40044/1000</f>
        <v>40.044</v>
      </c>
      <c r="I178" s="19">
        <v>1</v>
      </c>
      <c r="J178" s="19">
        <v>1</v>
      </c>
      <c r="K178" s="59"/>
    </row>
    <row r="179" ht="267.75" spans="1:11">
      <c r="A179" s="81"/>
      <c r="B179" s="51" t="s">
        <v>648</v>
      </c>
      <c r="C179" s="36" t="str">
        <f>HYPERLINK("https://my.zakupki.prom.ua/remote/dispatcher/state_purchase_view/34182854","UA-2022-01-19-000301-a")</f>
        <v>UA-2022-01-19-000301-a</v>
      </c>
      <c r="D179" s="48" t="s">
        <v>680</v>
      </c>
      <c r="E179" s="78">
        <f>15750/1000</f>
        <v>15.75</v>
      </c>
      <c r="F179" s="50" t="s">
        <v>681</v>
      </c>
      <c r="G179" s="48" t="s">
        <v>682</v>
      </c>
      <c r="H179" s="78">
        <f>15750/1000</f>
        <v>15.75</v>
      </c>
      <c r="I179" s="19">
        <v>1</v>
      </c>
      <c r="J179" s="19">
        <v>1</v>
      </c>
      <c r="K179" s="59"/>
    </row>
    <row r="180" ht="76.5" spans="1:11">
      <c r="A180" s="81"/>
      <c r="B180" s="51" t="s">
        <v>648</v>
      </c>
      <c r="C180" s="36" t="str">
        <f>HYPERLINK("https://my.zakupki.prom.ua/remote/dispatcher/state_purchase_view/34087741","UA-2022-01-14-004092-a")</f>
        <v>UA-2022-01-14-004092-a</v>
      </c>
      <c r="D180" s="48" t="s">
        <v>683</v>
      </c>
      <c r="E180" s="78">
        <f>86940/1000</f>
        <v>86.94</v>
      </c>
      <c r="F180" s="50" t="s">
        <v>684</v>
      </c>
      <c r="G180" s="48" t="s">
        <v>685</v>
      </c>
      <c r="H180" s="78">
        <f>86940/1000</f>
        <v>86.94</v>
      </c>
      <c r="I180" s="19">
        <v>1</v>
      </c>
      <c r="J180" s="19">
        <v>2</v>
      </c>
      <c r="K180" s="59"/>
    </row>
    <row r="181" ht="63.75" spans="1:11">
      <c r="A181" s="81"/>
      <c r="B181" s="51" t="s">
        <v>648</v>
      </c>
      <c r="C181" s="36" t="str">
        <f>HYPERLINK("https://my.zakupki.prom.ua/remote/dispatcher/state_purchase_view/34074173","UA-2022-01-14-000758-a")</f>
        <v>UA-2022-01-14-000758-a</v>
      </c>
      <c r="D181" s="48" t="s">
        <v>686</v>
      </c>
      <c r="E181" s="78">
        <f>49960/1000</f>
        <v>49.96</v>
      </c>
      <c r="F181" s="50" t="s">
        <v>687</v>
      </c>
      <c r="G181" s="48" t="s">
        <v>688</v>
      </c>
      <c r="H181" s="78">
        <f>49960/1000</f>
        <v>49.96</v>
      </c>
      <c r="I181" s="19">
        <v>1</v>
      </c>
      <c r="J181" s="19">
        <v>1</v>
      </c>
      <c r="K181" s="59"/>
    </row>
    <row r="182" ht="63.75" spans="1:11">
      <c r="A182" s="81"/>
      <c r="B182" s="51" t="s">
        <v>648</v>
      </c>
      <c r="C182" s="36" t="str">
        <f>HYPERLINK("https://my.zakupki.prom.ua/remote/dispatcher/state_purchase_view/34050386","UA-2022-01-13-002035-a")</f>
        <v>UA-2022-01-13-002035-a</v>
      </c>
      <c r="D182" s="48" t="s">
        <v>689</v>
      </c>
      <c r="E182" s="78">
        <f>20000/1000</f>
        <v>20</v>
      </c>
      <c r="F182" s="50" t="s">
        <v>690</v>
      </c>
      <c r="G182" s="48" t="s">
        <v>691</v>
      </c>
      <c r="H182" s="78">
        <f>20000/1000</f>
        <v>20</v>
      </c>
      <c r="I182" s="19">
        <v>1</v>
      </c>
      <c r="J182" s="19">
        <v>1</v>
      </c>
      <c r="K182" s="59"/>
    </row>
    <row r="183" ht="63.75" spans="1:11">
      <c r="A183" s="81"/>
      <c r="B183" s="51" t="s">
        <v>648</v>
      </c>
      <c r="C183" s="36" t="str">
        <f>HYPERLINK("https://my.zakupki.prom.ua/remote/dispatcher/state_purchase_view/34049269","UA-2022-01-13-001805-a")</f>
        <v>UA-2022-01-13-001805-a</v>
      </c>
      <c r="D183" s="48" t="s">
        <v>692</v>
      </c>
      <c r="E183" s="78">
        <f>20000/1000</f>
        <v>20</v>
      </c>
      <c r="F183" s="50" t="s">
        <v>693</v>
      </c>
      <c r="G183" s="48" t="s">
        <v>691</v>
      </c>
      <c r="H183" s="78">
        <f>20000/1000</f>
        <v>20</v>
      </c>
      <c r="I183" s="19">
        <v>1</v>
      </c>
      <c r="J183" s="19">
        <v>1</v>
      </c>
      <c r="K183" s="59"/>
    </row>
    <row r="184" ht="63.75" spans="1:11">
      <c r="A184" s="81"/>
      <c r="B184" s="51" t="s">
        <v>648</v>
      </c>
      <c r="C184" s="36" t="str">
        <f>HYPERLINK("https://my.zakupki.prom.ua/remote/dispatcher/state_purchase_view/34049142","UA-2022-01-13-001767-a")</f>
        <v>UA-2022-01-13-001767-a</v>
      </c>
      <c r="D184" s="48" t="s">
        <v>694</v>
      </c>
      <c r="E184" s="78">
        <f>11400/1000</f>
        <v>11.4</v>
      </c>
      <c r="F184" s="50" t="s">
        <v>695</v>
      </c>
      <c r="G184" s="48" t="s">
        <v>696</v>
      </c>
      <c r="H184" s="78">
        <f>11400/1000</f>
        <v>11.4</v>
      </c>
      <c r="I184" s="19">
        <v>1</v>
      </c>
      <c r="J184" s="19">
        <v>1</v>
      </c>
      <c r="K184" s="59"/>
    </row>
    <row r="185" ht="102" spans="1:11">
      <c r="A185" s="81"/>
      <c r="B185" s="51" t="s">
        <v>648</v>
      </c>
      <c r="C185" s="36" t="str">
        <f>HYPERLINK("https://my.zakupki.prom.ua/remote/dispatcher/state_purchase_view/34043940","UA-2022-01-13-000504-a")</f>
        <v>UA-2022-01-13-000504-a</v>
      </c>
      <c r="D185" s="48" t="s">
        <v>697</v>
      </c>
      <c r="E185" s="78">
        <f>253555.98/1000</f>
        <v>253.55598</v>
      </c>
      <c r="F185" s="50" t="s">
        <v>698</v>
      </c>
      <c r="G185" s="48" t="s">
        <v>498</v>
      </c>
      <c r="H185" s="78">
        <f>253555.98/1000</f>
        <v>253.55598</v>
      </c>
      <c r="I185" s="19">
        <v>1</v>
      </c>
      <c r="J185" s="19">
        <v>2</v>
      </c>
      <c r="K185" s="59"/>
    </row>
    <row r="186" ht="140.25" spans="1:11">
      <c r="A186" s="81"/>
      <c r="B186" s="51" t="s">
        <v>648</v>
      </c>
      <c r="C186" s="36" t="str">
        <f>HYPERLINK("https://my.zakupki.prom.ua/remote/dispatcher/state_purchase_view/34043940","UA-2022-01-13-000504-a")</f>
        <v>UA-2022-01-13-000504-a</v>
      </c>
      <c r="D186" s="48" t="s">
        <v>697</v>
      </c>
      <c r="E186" s="78">
        <f>17290.51/1000</f>
        <v>17.29051</v>
      </c>
      <c r="F186" s="50" t="s">
        <v>699</v>
      </c>
      <c r="G186" s="48" t="s">
        <v>700</v>
      </c>
      <c r="H186" s="78">
        <f>17290.51/1000</f>
        <v>17.29051</v>
      </c>
      <c r="I186" s="19">
        <v>1</v>
      </c>
      <c r="J186" s="19">
        <v>2</v>
      </c>
      <c r="K186" s="59"/>
    </row>
    <row r="187" ht="89.25" spans="1:11">
      <c r="A187" s="81"/>
      <c r="B187" s="19" t="s">
        <v>701</v>
      </c>
      <c r="C187" s="19" t="s">
        <v>702</v>
      </c>
      <c r="D187" s="19" t="s">
        <v>703</v>
      </c>
      <c r="E187" s="18">
        <v>128.15</v>
      </c>
      <c r="F187" s="50" t="s">
        <v>704</v>
      </c>
      <c r="G187" s="19" t="s">
        <v>705</v>
      </c>
      <c r="H187" s="18">
        <v>128.15</v>
      </c>
      <c r="I187" s="19">
        <v>42.04</v>
      </c>
      <c r="J187" s="19">
        <v>2</v>
      </c>
      <c r="K187" s="59"/>
    </row>
    <row r="188" ht="89.25" spans="1:11">
      <c r="A188" s="81"/>
      <c r="B188" s="19" t="s">
        <v>701</v>
      </c>
      <c r="C188" s="19" t="s">
        <v>706</v>
      </c>
      <c r="D188" s="19" t="s">
        <v>707</v>
      </c>
      <c r="E188" s="18">
        <v>22.68</v>
      </c>
      <c r="F188" s="18" t="s">
        <v>708</v>
      </c>
      <c r="G188" s="19" t="s">
        <v>709</v>
      </c>
      <c r="H188" s="18">
        <v>22.68</v>
      </c>
      <c r="I188" s="19" t="s">
        <v>234</v>
      </c>
      <c r="J188" s="19">
        <v>2</v>
      </c>
      <c r="K188" s="59"/>
    </row>
    <row r="189" ht="153" spans="1:11">
      <c r="A189" s="19"/>
      <c r="B189" s="19" t="s">
        <v>701</v>
      </c>
      <c r="C189" s="19" t="s">
        <v>710</v>
      </c>
      <c r="D189" s="19" t="s">
        <v>711</v>
      </c>
      <c r="E189" s="18">
        <v>44.82</v>
      </c>
      <c r="F189" s="18" t="s">
        <v>712</v>
      </c>
      <c r="G189" s="19" t="s">
        <v>713</v>
      </c>
      <c r="H189" s="18">
        <v>44.82</v>
      </c>
      <c r="I189" s="19" t="s">
        <v>234</v>
      </c>
      <c r="J189" s="19">
        <v>2</v>
      </c>
      <c r="K189" s="59"/>
    </row>
    <row r="190" ht="114.75" spans="1:11">
      <c r="A190" s="19"/>
      <c r="B190" s="19" t="s">
        <v>701</v>
      </c>
      <c r="C190" s="19" t="s">
        <v>714</v>
      </c>
      <c r="D190" s="19" t="s">
        <v>715</v>
      </c>
      <c r="E190" s="18">
        <v>180.474</v>
      </c>
      <c r="F190" s="19" t="s">
        <v>716</v>
      </c>
      <c r="G190" s="19" t="s">
        <v>717</v>
      </c>
      <c r="H190" s="18">
        <v>180.474</v>
      </c>
      <c r="I190" s="19" t="s">
        <v>718</v>
      </c>
      <c r="J190" s="19">
        <v>2</v>
      </c>
      <c r="K190" s="83"/>
    </row>
    <row r="191" ht="76.5" spans="1:11">
      <c r="A191" s="40"/>
      <c r="B191" s="19" t="s">
        <v>701</v>
      </c>
      <c r="C191" s="19" t="s">
        <v>719</v>
      </c>
      <c r="D191" s="19" t="s">
        <v>720</v>
      </c>
      <c r="E191" s="18">
        <v>11.84</v>
      </c>
      <c r="F191" s="19" t="s">
        <v>721</v>
      </c>
      <c r="G191" s="19" t="s">
        <v>722</v>
      </c>
      <c r="H191" s="18">
        <v>11.84</v>
      </c>
      <c r="I191" s="19" t="s">
        <v>723</v>
      </c>
      <c r="J191" s="19">
        <v>2</v>
      </c>
      <c r="K191" s="83"/>
    </row>
    <row r="192" ht="63.75" spans="1:11">
      <c r="A192" s="40"/>
      <c r="B192" s="19" t="s">
        <v>701</v>
      </c>
      <c r="C192" s="19" t="s">
        <v>724</v>
      </c>
      <c r="D192" s="19" t="s">
        <v>725</v>
      </c>
      <c r="E192" s="18">
        <v>47.148</v>
      </c>
      <c r="F192" s="19" t="s">
        <v>726</v>
      </c>
      <c r="G192" s="19" t="s">
        <v>727</v>
      </c>
      <c r="H192" s="18">
        <v>47.148</v>
      </c>
      <c r="I192" s="84" t="s">
        <v>728</v>
      </c>
      <c r="J192" s="19">
        <v>2</v>
      </c>
      <c r="K192" s="83"/>
    </row>
    <row r="193" ht="63.75" spans="1:11">
      <c r="A193" s="40"/>
      <c r="B193" s="19" t="s">
        <v>701</v>
      </c>
      <c r="C193" s="19" t="s">
        <v>729</v>
      </c>
      <c r="D193" s="19" t="s">
        <v>730</v>
      </c>
      <c r="E193" s="18">
        <v>49.867</v>
      </c>
      <c r="F193" s="19" t="s">
        <v>731</v>
      </c>
      <c r="G193" s="19" t="s">
        <v>732</v>
      </c>
      <c r="H193" s="18">
        <v>49.867</v>
      </c>
      <c r="I193" s="84" t="s">
        <v>733</v>
      </c>
      <c r="J193" s="19">
        <v>2</v>
      </c>
      <c r="K193" s="83"/>
    </row>
    <row r="194" ht="89.25" spans="1:11">
      <c r="A194" s="40"/>
      <c r="B194" s="19" t="s">
        <v>701</v>
      </c>
      <c r="C194" s="19" t="s">
        <v>734</v>
      </c>
      <c r="D194" s="19" t="s">
        <v>735</v>
      </c>
      <c r="E194" s="18">
        <v>18</v>
      </c>
      <c r="F194" s="19" t="s">
        <v>736</v>
      </c>
      <c r="G194" s="19" t="s">
        <v>737</v>
      </c>
      <c r="H194" s="18">
        <v>18</v>
      </c>
      <c r="I194" s="19" t="s">
        <v>738</v>
      </c>
      <c r="J194" s="19">
        <v>2</v>
      </c>
      <c r="K194" s="83"/>
    </row>
    <row r="195" ht="63.75" spans="1:11">
      <c r="A195" s="40"/>
      <c r="B195" s="19" t="s">
        <v>701</v>
      </c>
      <c r="C195" s="19" t="s">
        <v>739</v>
      </c>
      <c r="D195" s="19" t="s">
        <v>740</v>
      </c>
      <c r="E195" s="18">
        <v>420.2</v>
      </c>
      <c r="F195" s="19" t="s">
        <v>741</v>
      </c>
      <c r="G195" s="19" t="s">
        <v>742</v>
      </c>
      <c r="H195" s="18">
        <v>419.902</v>
      </c>
      <c r="I195" s="19" t="s">
        <v>743</v>
      </c>
      <c r="J195" s="19">
        <v>1</v>
      </c>
      <c r="K195" s="83"/>
    </row>
    <row r="196" ht="89.25" spans="1:11">
      <c r="A196" s="40"/>
      <c r="B196" s="19" t="s">
        <v>701</v>
      </c>
      <c r="C196" s="19" t="s">
        <v>744</v>
      </c>
      <c r="D196" s="19" t="s">
        <v>745</v>
      </c>
      <c r="E196" s="18">
        <v>30</v>
      </c>
      <c r="F196" s="19" t="s">
        <v>746</v>
      </c>
      <c r="G196" s="19" t="s">
        <v>747</v>
      </c>
      <c r="H196" s="18">
        <v>30</v>
      </c>
      <c r="I196" s="19" t="s">
        <v>234</v>
      </c>
      <c r="J196" s="19">
        <v>2</v>
      </c>
      <c r="K196" s="83"/>
    </row>
    <row r="197" ht="76.5" spans="1:11">
      <c r="A197" s="40"/>
      <c r="B197" s="85" t="s">
        <v>748</v>
      </c>
      <c r="C197" s="19" t="s">
        <v>749</v>
      </c>
      <c r="D197" s="17" t="s">
        <v>750</v>
      </c>
      <c r="E197" s="86">
        <v>2642.75</v>
      </c>
      <c r="F197" s="19" t="s">
        <v>751</v>
      </c>
      <c r="G197" s="19" t="s">
        <v>752</v>
      </c>
      <c r="H197" s="87">
        <v>1763.02</v>
      </c>
      <c r="I197" s="19" t="s">
        <v>753</v>
      </c>
      <c r="J197" s="19">
        <v>2</v>
      </c>
      <c r="K197" s="83"/>
    </row>
    <row r="198" ht="89.25" spans="1:11">
      <c r="A198" s="40"/>
      <c r="B198" s="85" t="s">
        <v>748</v>
      </c>
      <c r="C198" s="19" t="s">
        <v>754</v>
      </c>
      <c r="D198" s="48" t="s">
        <v>755</v>
      </c>
      <c r="E198" s="86">
        <v>859.4</v>
      </c>
      <c r="F198" s="19"/>
      <c r="G198" s="19"/>
      <c r="H198" s="87"/>
      <c r="I198" s="19"/>
      <c r="J198" s="19">
        <v>2</v>
      </c>
      <c r="K198" s="83"/>
    </row>
    <row r="199" ht="89.25" spans="1:11">
      <c r="A199" s="40"/>
      <c r="B199" s="85" t="s">
        <v>748</v>
      </c>
      <c r="C199" s="19" t="s">
        <v>756</v>
      </c>
      <c r="D199" s="48" t="s">
        <v>757</v>
      </c>
      <c r="E199" s="86">
        <v>396.9</v>
      </c>
      <c r="F199" s="19" t="s">
        <v>758</v>
      </c>
      <c r="G199" s="19" t="s">
        <v>759</v>
      </c>
      <c r="H199" s="87">
        <v>396.9</v>
      </c>
      <c r="I199" s="19" t="s">
        <v>234</v>
      </c>
      <c r="J199" s="19">
        <v>2</v>
      </c>
      <c r="K199" s="83"/>
    </row>
    <row r="200" ht="15" spans="1:11">
      <c r="A200" s="40"/>
      <c r="B200" s="52" t="s">
        <v>748</v>
      </c>
      <c r="C200" s="19" t="s">
        <v>760</v>
      </c>
      <c r="D200" s="17" t="s">
        <v>761</v>
      </c>
      <c r="E200" s="86">
        <v>126.1</v>
      </c>
      <c r="F200" s="19" t="s">
        <v>762</v>
      </c>
      <c r="G200" s="19" t="s">
        <v>763</v>
      </c>
      <c r="H200" s="87">
        <v>86.62</v>
      </c>
      <c r="I200" s="19" t="s">
        <v>764</v>
      </c>
      <c r="J200" s="19">
        <v>2</v>
      </c>
      <c r="K200" s="83"/>
    </row>
    <row r="201" ht="15" spans="1:11">
      <c r="A201" s="40"/>
      <c r="B201" s="52"/>
      <c r="C201" s="19"/>
      <c r="D201" s="17"/>
      <c r="E201" s="86"/>
      <c r="F201" s="19"/>
      <c r="G201" s="19"/>
      <c r="H201" s="87"/>
      <c r="I201" s="19"/>
      <c r="J201" s="19"/>
      <c r="K201" s="83"/>
    </row>
    <row r="202" ht="76.5" spans="1:11">
      <c r="A202" s="19"/>
      <c r="B202" s="85" t="s">
        <v>748</v>
      </c>
      <c r="C202" s="19" t="s">
        <v>765</v>
      </c>
      <c r="D202" s="17" t="s">
        <v>761</v>
      </c>
      <c r="E202" s="86">
        <v>39.48</v>
      </c>
      <c r="F202" s="19" t="s">
        <v>766</v>
      </c>
      <c r="G202" s="19" t="s">
        <v>767</v>
      </c>
      <c r="H202" s="87">
        <v>39.48</v>
      </c>
      <c r="I202" s="19" t="s">
        <v>764</v>
      </c>
      <c r="J202" s="19">
        <v>2</v>
      </c>
      <c r="K202" s="59"/>
    </row>
    <row r="203" ht="127.5" spans="1:11">
      <c r="A203" s="19"/>
      <c r="B203" s="85" t="s">
        <v>748</v>
      </c>
      <c r="C203" s="19" t="s">
        <v>768</v>
      </c>
      <c r="D203" s="48" t="s">
        <v>769</v>
      </c>
      <c r="E203" s="86">
        <v>197</v>
      </c>
      <c r="F203" s="19" t="s">
        <v>770</v>
      </c>
      <c r="G203" s="19" t="s">
        <v>771</v>
      </c>
      <c r="H203" s="87">
        <v>195</v>
      </c>
      <c r="I203" s="19" t="s">
        <v>234</v>
      </c>
      <c r="J203" s="19">
        <v>2</v>
      </c>
      <c r="K203" s="59"/>
    </row>
    <row r="204" ht="76.5" spans="1:11">
      <c r="A204" s="19"/>
      <c r="B204" s="85" t="s">
        <v>748</v>
      </c>
      <c r="C204" s="19" t="s">
        <v>772</v>
      </c>
      <c r="D204" s="48" t="s">
        <v>773</v>
      </c>
      <c r="E204" s="86">
        <v>43.78</v>
      </c>
      <c r="F204" s="19" t="s">
        <v>774</v>
      </c>
      <c r="G204" s="19" t="s">
        <v>775</v>
      </c>
      <c r="H204" s="87">
        <v>40</v>
      </c>
      <c r="I204" s="19" t="s">
        <v>764</v>
      </c>
      <c r="J204" s="19">
        <v>2</v>
      </c>
      <c r="K204" s="59"/>
    </row>
    <row r="205" ht="76.5" spans="1:11">
      <c r="A205" s="19"/>
      <c r="B205" s="85" t="s">
        <v>748</v>
      </c>
      <c r="C205" s="19" t="s">
        <v>776</v>
      </c>
      <c r="D205" s="48" t="s">
        <v>777</v>
      </c>
      <c r="E205" s="86">
        <v>20.93</v>
      </c>
      <c r="F205" s="19" t="s">
        <v>778</v>
      </c>
      <c r="G205" s="19" t="s">
        <v>779</v>
      </c>
      <c r="H205" s="87">
        <v>20.79</v>
      </c>
      <c r="I205" s="19" t="s">
        <v>764</v>
      </c>
      <c r="J205" s="19">
        <v>2</v>
      </c>
      <c r="K205" s="59"/>
    </row>
    <row r="206" ht="102" spans="1:11">
      <c r="A206" s="19"/>
      <c r="B206" s="85" t="s">
        <v>748</v>
      </c>
      <c r="C206" s="19" t="s">
        <v>780</v>
      </c>
      <c r="D206" s="48" t="s">
        <v>781</v>
      </c>
      <c r="E206" s="86">
        <v>80</v>
      </c>
      <c r="F206" s="19"/>
      <c r="G206" s="19"/>
      <c r="H206" s="87"/>
      <c r="I206" s="19" t="s">
        <v>782</v>
      </c>
      <c r="J206" s="19">
        <v>2</v>
      </c>
      <c r="K206" s="59"/>
    </row>
    <row r="207" ht="114.75" spans="1:11">
      <c r="A207" s="19"/>
      <c r="B207" s="85" t="s">
        <v>748</v>
      </c>
      <c r="C207" s="19" t="s">
        <v>783</v>
      </c>
      <c r="D207" s="48" t="s">
        <v>784</v>
      </c>
      <c r="E207" s="86">
        <v>264</v>
      </c>
      <c r="F207" s="19"/>
      <c r="G207" s="19"/>
      <c r="H207" s="87"/>
      <c r="I207" s="19" t="s">
        <v>785</v>
      </c>
      <c r="J207" s="19">
        <v>2</v>
      </c>
      <c r="K207" s="59"/>
    </row>
    <row r="208" ht="63.75" spans="1:11">
      <c r="A208" s="19"/>
      <c r="B208" s="85" t="s">
        <v>748</v>
      </c>
      <c r="C208" s="19" t="s">
        <v>786</v>
      </c>
      <c r="D208" s="48" t="s">
        <v>787</v>
      </c>
      <c r="E208" s="86">
        <v>23.76</v>
      </c>
      <c r="F208" s="19" t="s">
        <v>788</v>
      </c>
      <c r="G208" s="19" t="s">
        <v>789</v>
      </c>
      <c r="H208" s="87">
        <v>23.76</v>
      </c>
      <c r="I208" s="19" t="s">
        <v>764</v>
      </c>
      <c r="J208" s="19">
        <v>1</v>
      </c>
      <c r="K208" s="59"/>
    </row>
    <row r="209" ht="63.75" spans="1:11">
      <c r="A209" s="19"/>
      <c r="B209" s="85" t="s">
        <v>748</v>
      </c>
      <c r="C209" s="19" t="s">
        <v>790</v>
      </c>
      <c r="D209" s="48" t="s">
        <v>791</v>
      </c>
      <c r="E209" s="86">
        <v>17.28</v>
      </c>
      <c r="F209" s="19" t="s">
        <v>792</v>
      </c>
      <c r="G209" s="19" t="s">
        <v>793</v>
      </c>
      <c r="H209" s="87">
        <v>17.28</v>
      </c>
      <c r="I209" s="19" t="s">
        <v>764</v>
      </c>
      <c r="J209" s="19">
        <v>1</v>
      </c>
      <c r="K209" s="59"/>
    </row>
    <row r="210" ht="76.5" spans="1:11">
      <c r="A210" s="19"/>
      <c r="B210" s="85" t="s">
        <v>748</v>
      </c>
      <c r="C210" s="19" t="s">
        <v>794</v>
      </c>
      <c r="D210" s="48" t="s">
        <v>795</v>
      </c>
      <c r="E210" s="86">
        <v>126.89</v>
      </c>
      <c r="F210" s="19" t="s">
        <v>796</v>
      </c>
      <c r="G210" s="19" t="s">
        <v>797</v>
      </c>
      <c r="H210" s="87">
        <v>126.89</v>
      </c>
      <c r="I210" s="19" t="s">
        <v>798</v>
      </c>
      <c r="J210" s="19">
        <v>2</v>
      </c>
      <c r="K210" s="59"/>
    </row>
    <row r="211" ht="102" spans="1:11">
      <c r="A211" s="19"/>
      <c r="B211" s="85" t="s">
        <v>748</v>
      </c>
      <c r="C211" s="19" t="s">
        <v>799</v>
      </c>
      <c r="D211" s="48" t="s">
        <v>800</v>
      </c>
      <c r="E211" s="86">
        <v>22.32</v>
      </c>
      <c r="F211" s="19" t="s">
        <v>801</v>
      </c>
      <c r="G211" s="19" t="s">
        <v>802</v>
      </c>
      <c r="H211" s="87">
        <v>22.32</v>
      </c>
      <c r="I211" s="19" t="s">
        <v>764</v>
      </c>
      <c r="J211" s="19">
        <v>1</v>
      </c>
      <c r="K211" s="59"/>
    </row>
    <row r="212" ht="76.5" spans="1:11">
      <c r="A212" s="19"/>
      <c r="B212" s="85" t="s">
        <v>748</v>
      </c>
      <c r="C212" s="19" t="s">
        <v>803</v>
      </c>
      <c r="D212" s="48" t="s">
        <v>795</v>
      </c>
      <c r="E212" s="86">
        <v>2589.77</v>
      </c>
      <c r="F212" s="19"/>
      <c r="G212" s="19"/>
      <c r="H212" s="87"/>
      <c r="I212" s="19"/>
      <c r="J212" s="19">
        <v>2</v>
      </c>
      <c r="K212" s="59"/>
    </row>
    <row r="213" ht="76.5" spans="1:11">
      <c r="A213" s="19"/>
      <c r="B213" s="85" t="s">
        <v>748</v>
      </c>
      <c r="C213" s="19" t="s">
        <v>804</v>
      </c>
      <c r="D213" s="48" t="s">
        <v>795</v>
      </c>
      <c r="E213" s="86">
        <v>2589.77</v>
      </c>
      <c r="F213" s="19" t="s">
        <v>805</v>
      </c>
      <c r="G213" s="19" t="s">
        <v>806</v>
      </c>
      <c r="H213" s="87">
        <v>2589.77</v>
      </c>
      <c r="I213" s="19" t="s">
        <v>807</v>
      </c>
      <c r="J213" s="19">
        <v>2</v>
      </c>
      <c r="K213" s="59"/>
    </row>
    <row r="214" ht="63.75" spans="1:11">
      <c r="A214" s="19"/>
      <c r="B214" s="85" t="s">
        <v>748</v>
      </c>
      <c r="C214" s="19" t="s">
        <v>808</v>
      </c>
      <c r="D214" s="48" t="s">
        <v>809</v>
      </c>
      <c r="E214" s="86">
        <v>976.32</v>
      </c>
      <c r="F214" s="19" t="s">
        <v>810</v>
      </c>
      <c r="G214" s="19" t="s">
        <v>811</v>
      </c>
      <c r="H214" s="87">
        <v>976.32</v>
      </c>
      <c r="I214" s="19" t="s">
        <v>812</v>
      </c>
      <c r="J214" s="19">
        <v>2</v>
      </c>
      <c r="K214" s="59"/>
    </row>
    <row r="215" ht="76.5" spans="1:11">
      <c r="A215" s="19"/>
      <c r="B215" s="85" t="s">
        <v>748</v>
      </c>
      <c r="C215" s="19" t="s">
        <v>813</v>
      </c>
      <c r="D215" s="48" t="s">
        <v>814</v>
      </c>
      <c r="E215" s="86">
        <v>303.78</v>
      </c>
      <c r="F215" s="19" t="s">
        <v>815</v>
      </c>
      <c r="G215" s="19" t="s">
        <v>806</v>
      </c>
      <c r="H215" s="87">
        <v>303.78</v>
      </c>
      <c r="I215" s="19" t="s">
        <v>816</v>
      </c>
      <c r="J215" s="19">
        <v>2</v>
      </c>
      <c r="K215" s="59"/>
    </row>
    <row r="216" ht="76.5" spans="1:11">
      <c r="A216" s="19"/>
      <c r="B216" s="85" t="s">
        <v>748</v>
      </c>
      <c r="C216" s="19" t="s">
        <v>817</v>
      </c>
      <c r="D216" s="48" t="s">
        <v>818</v>
      </c>
      <c r="E216" s="86">
        <v>47.58</v>
      </c>
      <c r="F216" s="19" t="s">
        <v>819</v>
      </c>
      <c r="G216" s="19" t="s">
        <v>820</v>
      </c>
      <c r="H216" s="87">
        <v>47.58</v>
      </c>
      <c r="I216" s="19" t="s">
        <v>764</v>
      </c>
      <c r="J216" s="19">
        <v>2</v>
      </c>
      <c r="K216" s="96"/>
    </row>
    <row r="217" ht="63.75" spans="1:11">
      <c r="A217" s="40"/>
      <c r="B217" s="85" t="s">
        <v>748</v>
      </c>
      <c r="C217" s="19" t="s">
        <v>821</v>
      </c>
      <c r="D217" s="48" t="s">
        <v>822</v>
      </c>
      <c r="E217" s="86">
        <v>20</v>
      </c>
      <c r="F217" s="19"/>
      <c r="G217" s="19"/>
      <c r="H217" s="87"/>
      <c r="I217" s="19"/>
      <c r="J217" s="19">
        <v>2</v>
      </c>
      <c r="K217" s="97"/>
    </row>
    <row r="218" ht="89.25" spans="1:11">
      <c r="A218" s="19"/>
      <c r="B218" s="85" t="s">
        <v>748</v>
      </c>
      <c r="C218" s="19" t="s">
        <v>823</v>
      </c>
      <c r="D218" s="48" t="s">
        <v>824</v>
      </c>
      <c r="E218" s="86">
        <v>25.7</v>
      </c>
      <c r="F218" s="19"/>
      <c r="G218" s="19"/>
      <c r="H218" s="87"/>
      <c r="I218" s="19" t="s">
        <v>825</v>
      </c>
      <c r="J218" s="19">
        <v>2</v>
      </c>
      <c r="K218" s="97"/>
    </row>
    <row r="219" ht="114.75" spans="1:11">
      <c r="A219" s="40"/>
      <c r="B219" s="85" t="s">
        <v>748</v>
      </c>
      <c r="C219" s="19" t="s">
        <v>826</v>
      </c>
      <c r="D219" s="48" t="s">
        <v>784</v>
      </c>
      <c r="E219" s="86">
        <v>264</v>
      </c>
      <c r="F219" s="19"/>
      <c r="G219" s="19"/>
      <c r="H219" s="87"/>
      <c r="I219" s="19" t="s">
        <v>827</v>
      </c>
      <c r="J219" s="19">
        <v>2</v>
      </c>
      <c r="K219" s="97"/>
    </row>
    <row r="220" ht="102" spans="1:11">
      <c r="A220" s="19"/>
      <c r="B220" s="85" t="s">
        <v>748</v>
      </c>
      <c r="C220" s="19" t="s">
        <v>828</v>
      </c>
      <c r="D220" s="48" t="s">
        <v>829</v>
      </c>
      <c r="E220" s="86">
        <v>87.44</v>
      </c>
      <c r="F220" s="19" t="s">
        <v>830</v>
      </c>
      <c r="G220" s="19" t="s">
        <v>831</v>
      </c>
      <c r="H220" s="87">
        <v>87.44</v>
      </c>
      <c r="I220" s="19" t="s">
        <v>234</v>
      </c>
      <c r="J220" s="19">
        <v>2</v>
      </c>
      <c r="K220" s="97"/>
    </row>
    <row r="221" ht="102" spans="1:11">
      <c r="A221" s="19"/>
      <c r="B221" s="85" t="s">
        <v>748</v>
      </c>
      <c r="C221" s="48"/>
      <c r="D221" s="48" t="s">
        <v>832</v>
      </c>
      <c r="E221" s="86">
        <v>33.6</v>
      </c>
      <c r="F221" s="19" t="s">
        <v>833</v>
      </c>
      <c r="G221" s="19" t="s">
        <v>834</v>
      </c>
      <c r="H221" s="87">
        <v>33.6</v>
      </c>
      <c r="I221" s="19" t="s">
        <v>835</v>
      </c>
      <c r="J221" s="19">
        <v>1</v>
      </c>
      <c r="K221" s="97"/>
    </row>
    <row r="222" ht="89.25" spans="1:11">
      <c r="A222" s="19"/>
      <c r="B222" s="85" t="s">
        <v>748</v>
      </c>
      <c r="C222" s="19" t="s">
        <v>836</v>
      </c>
      <c r="D222" s="48" t="s">
        <v>837</v>
      </c>
      <c r="E222" s="86">
        <v>33.1</v>
      </c>
      <c r="F222" s="19"/>
      <c r="G222" s="19"/>
      <c r="H222" s="87"/>
      <c r="I222" s="19" t="s">
        <v>838</v>
      </c>
      <c r="J222" s="19">
        <v>2</v>
      </c>
      <c r="K222" s="97"/>
    </row>
    <row r="223" ht="63.75" spans="1:11">
      <c r="A223" s="19"/>
      <c r="B223" s="85" t="s">
        <v>748</v>
      </c>
      <c r="C223" s="19" t="s">
        <v>839</v>
      </c>
      <c r="D223" s="48" t="s">
        <v>840</v>
      </c>
      <c r="E223" s="86">
        <v>49.96</v>
      </c>
      <c r="F223" s="19" t="s">
        <v>841</v>
      </c>
      <c r="G223" s="19" t="s">
        <v>779</v>
      </c>
      <c r="H223" s="87">
        <v>49.96</v>
      </c>
      <c r="I223" s="19" t="s">
        <v>842</v>
      </c>
      <c r="J223" s="19">
        <v>1</v>
      </c>
      <c r="K223" s="97"/>
    </row>
    <row r="224" ht="89.25" spans="1:11">
      <c r="A224" s="19"/>
      <c r="B224" s="85" t="s">
        <v>748</v>
      </c>
      <c r="C224" s="19" t="s">
        <v>843</v>
      </c>
      <c r="D224" s="48" t="s">
        <v>844</v>
      </c>
      <c r="E224" s="86">
        <v>1050</v>
      </c>
      <c r="F224" s="19"/>
      <c r="G224" s="19"/>
      <c r="H224" s="87"/>
      <c r="I224" s="19" t="s">
        <v>845</v>
      </c>
      <c r="J224" s="19">
        <v>2</v>
      </c>
      <c r="K224" s="97"/>
    </row>
    <row r="225" ht="51" spans="1:11">
      <c r="A225" s="19"/>
      <c r="B225" s="85" t="s">
        <v>748</v>
      </c>
      <c r="C225" s="19" t="s">
        <v>846</v>
      </c>
      <c r="D225" s="48" t="s">
        <v>847</v>
      </c>
      <c r="E225" s="86">
        <v>10.48</v>
      </c>
      <c r="F225" s="19" t="s">
        <v>848</v>
      </c>
      <c r="G225" s="19" t="s">
        <v>849</v>
      </c>
      <c r="H225" s="87">
        <v>10.48</v>
      </c>
      <c r="I225" s="19" t="s">
        <v>764</v>
      </c>
      <c r="J225" s="19">
        <v>1</v>
      </c>
      <c r="K225" s="97"/>
    </row>
    <row r="226" ht="102" spans="1:11">
      <c r="A226" s="19"/>
      <c r="B226" s="85" t="s">
        <v>748</v>
      </c>
      <c r="C226" s="19" t="s">
        <v>850</v>
      </c>
      <c r="D226" s="48" t="s">
        <v>851</v>
      </c>
      <c r="E226" s="86">
        <v>33.18</v>
      </c>
      <c r="F226" s="19" t="s">
        <v>852</v>
      </c>
      <c r="G226" s="19" t="s">
        <v>853</v>
      </c>
      <c r="H226" s="87">
        <v>33.18</v>
      </c>
      <c r="I226" s="19" t="s">
        <v>764</v>
      </c>
      <c r="J226" s="19">
        <v>1</v>
      </c>
      <c r="K226" s="96"/>
    </row>
    <row r="227" ht="89.25" spans="1:11">
      <c r="A227" s="19"/>
      <c r="B227" s="85" t="s">
        <v>748</v>
      </c>
      <c r="C227" s="19" t="s">
        <v>854</v>
      </c>
      <c r="D227" s="48" t="s">
        <v>855</v>
      </c>
      <c r="E227" s="86">
        <v>150</v>
      </c>
      <c r="F227" s="19"/>
      <c r="G227" s="19"/>
      <c r="H227" s="87"/>
      <c r="I227" s="19" t="s">
        <v>856</v>
      </c>
      <c r="J227" s="19">
        <v>2</v>
      </c>
      <c r="K227" s="96"/>
    </row>
    <row r="228" ht="140.25" spans="1:11">
      <c r="A228" s="19"/>
      <c r="B228" s="85" t="s">
        <v>748</v>
      </c>
      <c r="C228" s="19" t="s">
        <v>857</v>
      </c>
      <c r="D228" s="48" t="s">
        <v>858</v>
      </c>
      <c r="E228" s="86">
        <v>176</v>
      </c>
      <c r="F228" s="19"/>
      <c r="G228" s="19"/>
      <c r="H228" s="87"/>
      <c r="I228" s="19" t="s">
        <v>859</v>
      </c>
      <c r="J228" s="19">
        <v>2</v>
      </c>
      <c r="K228" s="96"/>
    </row>
    <row r="229" ht="102" spans="1:11">
      <c r="A229" s="19"/>
      <c r="B229" s="85" t="s">
        <v>748</v>
      </c>
      <c r="C229" s="19" t="s">
        <v>860</v>
      </c>
      <c r="D229" s="48" t="s">
        <v>861</v>
      </c>
      <c r="E229" s="86">
        <v>40</v>
      </c>
      <c r="F229" s="19"/>
      <c r="G229" s="19"/>
      <c r="H229" s="87"/>
      <c r="I229" s="19" t="s">
        <v>862</v>
      </c>
      <c r="J229" s="19">
        <v>2</v>
      </c>
      <c r="K229" s="96"/>
    </row>
    <row r="230" ht="76.5" spans="1:11">
      <c r="A230" s="19"/>
      <c r="B230" s="85" t="s">
        <v>748</v>
      </c>
      <c r="C230" s="19" t="s">
        <v>863</v>
      </c>
      <c r="D230" s="48" t="s">
        <v>864</v>
      </c>
      <c r="E230" s="86">
        <v>57.51</v>
      </c>
      <c r="F230" s="19" t="s">
        <v>865</v>
      </c>
      <c r="G230" s="19" t="s">
        <v>866</v>
      </c>
      <c r="H230" s="87">
        <v>57.51</v>
      </c>
      <c r="I230" s="19" t="s">
        <v>764</v>
      </c>
      <c r="J230" s="19">
        <v>1</v>
      </c>
      <c r="K230" s="96"/>
    </row>
    <row r="231" ht="63.75" spans="1:11">
      <c r="A231" s="19"/>
      <c r="B231" s="85" t="s">
        <v>748</v>
      </c>
      <c r="C231" s="19" t="s">
        <v>867</v>
      </c>
      <c r="D231" s="48" t="s">
        <v>868</v>
      </c>
      <c r="E231" s="86">
        <v>19.24</v>
      </c>
      <c r="F231" s="19" t="s">
        <v>869</v>
      </c>
      <c r="G231" s="19" t="s">
        <v>779</v>
      </c>
      <c r="H231" s="87">
        <v>19.24</v>
      </c>
      <c r="I231" s="19" t="s">
        <v>764</v>
      </c>
      <c r="J231" s="19">
        <v>1</v>
      </c>
      <c r="K231" s="96"/>
    </row>
    <row r="232" ht="63.75" spans="1:11">
      <c r="A232" s="19"/>
      <c r="B232" s="85" t="s">
        <v>748</v>
      </c>
      <c r="C232" s="19" t="s">
        <v>870</v>
      </c>
      <c r="D232" s="48" t="s">
        <v>871</v>
      </c>
      <c r="E232" s="86">
        <v>19.6</v>
      </c>
      <c r="F232" s="19" t="s">
        <v>872</v>
      </c>
      <c r="G232" s="19" t="s">
        <v>873</v>
      </c>
      <c r="H232" s="87">
        <v>19.6</v>
      </c>
      <c r="I232" s="19" t="s">
        <v>764</v>
      </c>
      <c r="J232" s="19">
        <v>1</v>
      </c>
      <c r="K232" s="96"/>
    </row>
    <row r="233" ht="89.25" spans="1:11">
      <c r="A233" s="19"/>
      <c r="B233" s="85" t="s">
        <v>748</v>
      </c>
      <c r="C233" s="19" t="s">
        <v>874</v>
      </c>
      <c r="D233" s="48" t="s">
        <v>875</v>
      </c>
      <c r="E233" s="86">
        <v>45</v>
      </c>
      <c r="F233" s="19" t="s">
        <v>876</v>
      </c>
      <c r="G233" s="19" t="s">
        <v>877</v>
      </c>
      <c r="H233" s="87">
        <v>45</v>
      </c>
      <c r="I233" s="19" t="s">
        <v>234</v>
      </c>
      <c r="J233" s="19">
        <v>1</v>
      </c>
      <c r="K233" s="96"/>
    </row>
    <row r="234" ht="127.5" spans="1:11">
      <c r="A234" s="19"/>
      <c r="B234" s="19" t="s">
        <v>878</v>
      </c>
      <c r="C234" s="19" t="s">
        <v>879</v>
      </c>
      <c r="D234" s="19" t="s">
        <v>880</v>
      </c>
      <c r="E234" s="18">
        <v>161.81</v>
      </c>
      <c r="F234" s="50" t="s">
        <v>881</v>
      </c>
      <c r="G234" s="19" t="s">
        <v>882</v>
      </c>
      <c r="H234" s="18">
        <v>161.81</v>
      </c>
      <c r="I234" s="18" t="s">
        <v>883</v>
      </c>
      <c r="J234" s="19">
        <v>1</v>
      </c>
      <c r="K234" s="96"/>
    </row>
    <row r="235" ht="127.5" spans="1:11">
      <c r="A235" s="19"/>
      <c r="B235" s="19" t="s">
        <v>878</v>
      </c>
      <c r="C235" s="19" t="s">
        <v>884</v>
      </c>
      <c r="D235" s="19" t="s">
        <v>885</v>
      </c>
      <c r="E235" s="18">
        <v>12.96</v>
      </c>
      <c r="F235" s="88" t="s">
        <v>886</v>
      </c>
      <c r="G235" s="19" t="s">
        <v>887</v>
      </c>
      <c r="H235" s="23">
        <v>12.96</v>
      </c>
      <c r="I235" s="18" t="s">
        <v>234</v>
      </c>
      <c r="J235" s="19">
        <v>1</v>
      </c>
      <c r="K235" s="96"/>
    </row>
    <row r="236" ht="165.75" spans="1:11">
      <c r="A236" s="19"/>
      <c r="B236" s="19" t="s">
        <v>878</v>
      </c>
      <c r="C236" s="19" t="s">
        <v>888</v>
      </c>
      <c r="D236" s="19" t="s">
        <v>889</v>
      </c>
      <c r="E236" s="18">
        <v>13.368</v>
      </c>
      <c r="F236" s="88" t="s">
        <v>890</v>
      </c>
      <c r="G236" s="26" t="s">
        <v>891</v>
      </c>
      <c r="H236" s="18">
        <v>13.368</v>
      </c>
      <c r="I236" s="18" t="s">
        <v>892</v>
      </c>
      <c r="J236" s="19">
        <v>1</v>
      </c>
      <c r="K236" s="96"/>
    </row>
    <row r="237" ht="140.25" spans="1:11">
      <c r="A237" s="19"/>
      <c r="B237" s="19" t="s">
        <v>878</v>
      </c>
      <c r="C237" s="19" t="s">
        <v>893</v>
      </c>
      <c r="D237" s="19" t="s">
        <v>894</v>
      </c>
      <c r="E237" s="18">
        <v>40.48746</v>
      </c>
      <c r="F237" s="88" t="s">
        <v>895</v>
      </c>
      <c r="G237" s="26" t="s">
        <v>896</v>
      </c>
      <c r="H237" s="18">
        <v>40.48746</v>
      </c>
      <c r="I237" s="18" t="s">
        <v>234</v>
      </c>
      <c r="J237" s="19">
        <v>1</v>
      </c>
      <c r="K237" s="96"/>
    </row>
    <row r="238" ht="127.5" spans="1:11">
      <c r="A238" s="19"/>
      <c r="B238" s="14" t="s">
        <v>897</v>
      </c>
      <c r="C238" s="89" t="s">
        <v>898</v>
      </c>
      <c r="D238" s="90" t="s">
        <v>899</v>
      </c>
      <c r="E238" s="91">
        <v>40</v>
      </c>
      <c r="F238" s="92" t="s">
        <v>900</v>
      </c>
      <c r="G238" s="92" t="s">
        <v>901</v>
      </c>
      <c r="H238" s="91">
        <v>40</v>
      </c>
      <c r="I238" s="92"/>
      <c r="J238" s="92">
        <v>1</v>
      </c>
      <c r="K238" s="96"/>
    </row>
    <row r="239" ht="76.5" spans="1:11">
      <c r="A239" s="19"/>
      <c r="B239" s="14" t="s">
        <v>897</v>
      </c>
      <c r="C239" s="50" t="s">
        <v>902</v>
      </c>
      <c r="D239" s="19" t="s">
        <v>903</v>
      </c>
      <c r="E239" s="18">
        <v>47.76</v>
      </c>
      <c r="F239" s="88" t="s">
        <v>904</v>
      </c>
      <c r="G239" s="19" t="s">
        <v>905</v>
      </c>
      <c r="H239" s="23">
        <v>47.76</v>
      </c>
      <c r="I239" s="18"/>
      <c r="J239" s="19">
        <v>1</v>
      </c>
      <c r="K239" s="96"/>
    </row>
    <row r="240" ht="140.25" spans="1:11">
      <c r="A240" s="92"/>
      <c r="B240" s="14" t="s">
        <v>897</v>
      </c>
      <c r="C240" s="50" t="s">
        <v>906</v>
      </c>
      <c r="D240" s="19" t="s">
        <v>907</v>
      </c>
      <c r="E240" s="18">
        <v>73.817</v>
      </c>
      <c r="F240" s="88" t="s">
        <v>908</v>
      </c>
      <c r="G240" s="19" t="s">
        <v>909</v>
      </c>
      <c r="H240" s="18">
        <v>73.817</v>
      </c>
      <c r="I240" s="18"/>
      <c r="J240" s="19">
        <v>1</v>
      </c>
      <c r="K240" s="96"/>
    </row>
    <row r="241" ht="89.25" spans="1:11">
      <c r="A241" s="14"/>
      <c r="B241" s="19" t="s">
        <v>910</v>
      </c>
      <c r="C241" s="19" t="s">
        <v>911</v>
      </c>
      <c r="D241" s="19" t="s">
        <v>912</v>
      </c>
      <c r="E241" s="78" t="s">
        <v>913</v>
      </c>
      <c r="F241" s="51"/>
      <c r="G241" s="19" t="s">
        <v>914</v>
      </c>
      <c r="H241" s="86" t="s">
        <v>915</v>
      </c>
      <c r="I241" s="19" t="s">
        <v>916</v>
      </c>
      <c r="J241" s="40">
        <v>1</v>
      </c>
      <c r="K241" s="96"/>
    </row>
    <row r="242" ht="89.25" spans="1:11">
      <c r="A242" s="80"/>
      <c r="B242" s="19" t="s">
        <v>910</v>
      </c>
      <c r="C242" s="19" t="s">
        <v>917</v>
      </c>
      <c r="D242" s="19" t="s">
        <v>918</v>
      </c>
      <c r="E242" s="78" t="s">
        <v>919</v>
      </c>
      <c r="F242" s="51"/>
      <c r="G242" s="19"/>
      <c r="H242" s="86"/>
      <c r="I242" s="40" t="s">
        <v>920</v>
      </c>
      <c r="J242" s="40">
        <v>2</v>
      </c>
      <c r="K242" s="96"/>
    </row>
    <row r="243" ht="178.5" spans="1:11">
      <c r="A243" s="80"/>
      <c r="B243" s="19" t="s">
        <v>910</v>
      </c>
      <c r="C243" s="19" t="s">
        <v>921</v>
      </c>
      <c r="D243" s="19" t="s">
        <v>922</v>
      </c>
      <c r="E243" s="78">
        <v>41</v>
      </c>
      <c r="F243" s="51" t="s">
        <v>923</v>
      </c>
      <c r="G243" s="19" t="s">
        <v>924</v>
      </c>
      <c r="H243" s="78">
        <v>41</v>
      </c>
      <c r="I243" s="40" t="s">
        <v>925</v>
      </c>
      <c r="J243" s="40">
        <v>1</v>
      </c>
      <c r="K243" s="96"/>
    </row>
    <row r="244" ht="140.25" spans="1:11">
      <c r="A244" s="19"/>
      <c r="B244" s="19" t="s">
        <v>910</v>
      </c>
      <c r="C244" s="19" t="s">
        <v>926</v>
      </c>
      <c r="D244" s="19" t="s">
        <v>927</v>
      </c>
      <c r="E244" s="78" t="s">
        <v>928</v>
      </c>
      <c r="F244" s="51" t="s">
        <v>929</v>
      </c>
      <c r="G244" s="19" t="s">
        <v>930</v>
      </c>
      <c r="H244" s="78" t="s">
        <v>928</v>
      </c>
      <c r="I244" s="40" t="s">
        <v>925</v>
      </c>
      <c r="J244" s="40">
        <v>1</v>
      </c>
      <c r="K244" s="96"/>
    </row>
    <row r="245" ht="102" spans="1:11">
      <c r="A245" s="19"/>
      <c r="B245" s="14" t="s">
        <v>931</v>
      </c>
      <c r="C245" s="19" t="s">
        <v>932</v>
      </c>
      <c r="D245" s="19" t="s">
        <v>933</v>
      </c>
      <c r="E245" s="93">
        <v>39.24</v>
      </c>
      <c r="F245" s="88" t="s">
        <v>934</v>
      </c>
      <c r="G245" s="19" t="s">
        <v>935</v>
      </c>
      <c r="H245" s="93">
        <f t="shared" ref="H245:H251" si="2">E245</f>
        <v>39.24</v>
      </c>
      <c r="I245" s="18" t="s">
        <v>234</v>
      </c>
      <c r="J245" s="19">
        <v>1</v>
      </c>
      <c r="K245" s="59"/>
    </row>
    <row r="246" ht="89.25" spans="1:11">
      <c r="A246" s="19"/>
      <c r="B246" s="14" t="s">
        <v>931</v>
      </c>
      <c r="C246" s="19" t="s">
        <v>936</v>
      </c>
      <c r="D246" s="19" t="s">
        <v>937</v>
      </c>
      <c r="E246" s="93">
        <v>12</v>
      </c>
      <c r="F246" s="88" t="s">
        <v>938</v>
      </c>
      <c r="G246" s="26" t="s">
        <v>939</v>
      </c>
      <c r="H246" s="93">
        <f t="shared" si="2"/>
        <v>12</v>
      </c>
      <c r="I246" s="18" t="s">
        <v>234</v>
      </c>
      <c r="J246" s="19">
        <v>1</v>
      </c>
      <c r="K246" s="59"/>
    </row>
    <row r="247" ht="89.25" spans="1:11">
      <c r="A247" s="19"/>
      <c r="B247" s="14" t="s">
        <v>931</v>
      </c>
      <c r="C247" s="19" t="s">
        <v>940</v>
      </c>
      <c r="D247" s="19" t="s">
        <v>941</v>
      </c>
      <c r="E247" s="93">
        <v>31</v>
      </c>
      <c r="F247" s="88" t="s">
        <v>942</v>
      </c>
      <c r="G247" s="26" t="s">
        <v>943</v>
      </c>
      <c r="H247" s="93">
        <f t="shared" si="2"/>
        <v>31</v>
      </c>
      <c r="I247" s="18" t="s">
        <v>234</v>
      </c>
      <c r="J247" s="19">
        <v>1</v>
      </c>
      <c r="K247" s="59"/>
    </row>
    <row r="248" ht="89.25" spans="1:11">
      <c r="A248" s="19"/>
      <c r="B248" s="14" t="s">
        <v>931</v>
      </c>
      <c r="C248" s="66" t="s">
        <v>944</v>
      </c>
      <c r="D248" s="19" t="s">
        <v>945</v>
      </c>
      <c r="E248" s="93">
        <v>34.8</v>
      </c>
      <c r="F248" s="88" t="s">
        <v>946</v>
      </c>
      <c r="G248" s="26" t="s">
        <v>947</v>
      </c>
      <c r="H248" s="93">
        <f t="shared" si="2"/>
        <v>34.8</v>
      </c>
      <c r="I248" s="18" t="s">
        <v>234</v>
      </c>
      <c r="J248" s="19">
        <v>1</v>
      </c>
      <c r="K248" s="59"/>
    </row>
    <row r="249" ht="89.25" spans="1:11">
      <c r="A249" s="19"/>
      <c r="B249" s="14" t="s">
        <v>931</v>
      </c>
      <c r="C249" s="19" t="s">
        <v>948</v>
      </c>
      <c r="D249" s="19" t="s">
        <v>949</v>
      </c>
      <c r="E249" s="93">
        <v>19.45</v>
      </c>
      <c r="F249" s="88" t="s">
        <v>950</v>
      </c>
      <c r="G249" s="26" t="s">
        <v>951</v>
      </c>
      <c r="H249" s="93">
        <f t="shared" si="2"/>
        <v>19.45</v>
      </c>
      <c r="I249" s="18" t="s">
        <v>234</v>
      </c>
      <c r="J249" s="19">
        <v>1</v>
      </c>
      <c r="K249" s="59"/>
    </row>
    <row r="250" ht="89.25" spans="1:14">
      <c r="A250" s="77"/>
      <c r="B250" s="14" t="s">
        <v>931</v>
      </c>
      <c r="C250" s="19" t="s">
        <v>952</v>
      </c>
      <c r="D250" s="19" t="s">
        <v>953</v>
      </c>
      <c r="E250" s="93">
        <v>48</v>
      </c>
      <c r="F250" s="88" t="s">
        <v>954</v>
      </c>
      <c r="G250" s="26" t="s">
        <v>955</v>
      </c>
      <c r="H250" s="93">
        <f t="shared" si="2"/>
        <v>48</v>
      </c>
      <c r="I250" s="18" t="s">
        <v>234</v>
      </c>
      <c r="J250" s="19">
        <v>1</v>
      </c>
      <c r="K250" s="59"/>
      <c r="N250" s="98"/>
    </row>
    <row r="251" ht="89.25" spans="1:11">
      <c r="A251" s="19"/>
      <c r="B251" s="14" t="s">
        <v>931</v>
      </c>
      <c r="C251" s="19" t="s">
        <v>956</v>
      </c>
      <c r="D251" s="19" t="s">
        <v>957</v>
      </c>
      <c r="E251" s="93">
        <v>20</v>
      </c>
      <c r="F251" s="88" t="s">
        <v>958</v>
      </c>
      <c r="G251" s="26" t="s">
        <v>959</v>
      </c>
      <c r="H251" s="93">
        <f t="shared" si="2"/>
        <v>20</v>
      </c>
      <c r="I251" s="18" t="s">
        <v>234</v>
      </c>
      <c r="J251" s="19">
        <v>1</v>
      </c>
      <c r="K251" s="59"/>
    </row>
    <row r="252" ht="76.5" spans="1:11">
      <c r="A252" s="19"/>
      <c r="B252" s="14" t="s">
        <v>960</v>
      </c>
      <c r="C252" s="92" t="s">
        <v>961</v>
      </c>
      <c r="D252" s="92" t="s">
        <v>962</v>
      </c>
      <c r="E252" s="91">
        <v>16.1</v>
      </c>
      <c r="F252" s="92" t="s">
        <v>963</v>
      </c>
      <c r="G252" s="92" t="s">
        <v>964</v>
      </c>
      <c r="H252" s="91">
        <v>16.1</v>
      </c>
      <c r="I252" s="91">
        <v>12</v>
      </c>
      <c r="J252" s="92">
        <v>1</v>
      </c>
      <c r="K252" s="59"/>
    </row>
    <row r="253" ht="89.25" spans="1:11">
      <c r="A253" s="19"/>
      <c r="B253" s="14" t="s">
        <v>960</v>
      </c>
      <c r="C253" s="92" t="s">
        <v>965</v>
      </c>
      <c r="D253" s="92" t="s">
        <v>966</v>
      </c>
      <c r="E253" s="91">
        <v>13.3</v>
      </c>
      <c r="F253" s="92" t="s">
        <v>967</v>
      </c>
      <c r="G253" s="92" t="s">
        <v>968</v>
      </c>
      <c r="H253" s="94">
        <v>13.3</v>
      </c>
      <c r="I253" s="91">
        <v>12</v>
      </c>
      <c r="J253" s="92">
        <v>1</v>
      </c>
      <c r="K253" s="59"/>
    </row>
    <row r="254" ht="102" spans="1:11">
      <c r="A254" s="19"/>
      <c r="B254" s="14" t="s">
        <v>960</v>
      </c>
      <c r="C254" s="92" t="s">
        <v>969</v>
      </c>
      <c r="D254" s="92" t="s">
        <v>970</v>
      </c>
      <c r="E254" s="91">
        <v>52.8</v>
      </c>
      <c r="F254" s="92" t="s">
        <v>971</v>
      </c>
      <c r="G254" s="95" t="s">
        <v>972</v>
      </c>
      <c r="H254" s="91">
        <v>52.8</v>
      </c>
      <c r="I254" s="91" t="s">
        <v>973</v>
      </c>
      <c r="J254" s="92">
        <v>1</v>
      </c>
      <c r="K254" s="59"/>
    </row>
    <row r="255" ht="76.5" spans="1:11">
      <c r="A255" s="19"/>
      <c r="B255" s="14" t="s">
        <v>960</v>
      </c>
      <c r="C255" s="92" t="s">
        <v>974</v>
      </c>
      <c r="D255" s="92" t="s">
        <v>975</v>
      </c>
      <c r="E255" s="91">
        <v>11.6</v>
      </c>
      <c r="F255" s="92" t="s">
        <v>976</v>
      </c>
      <c r="G255" s="95" t="s">
        <v>972</v>
      </c>
      <c r="H255" s="91">
        <v>11.6</v>
      </c>
      <c r="I255" s="91" t="s">
        <v>977</v>
      </c>
      <c r="J255" s="92">
        <v>1</v>
      </c>
      <c r="K255" s="59"/>
    </row>
    <row r="256" ht="140.25" spans="1:11">
      <c r="A256" s="19"/>
      <c r="B256" s="14" t="s">
        <v>978</v>
      </c>
      <c r="C256" s="92" t="s">
        <v>979</v>
      </c>
      <c r="D256" s="14" t="s">
        <v>980</v>
      </c>
      <c r="E256" s="18">
        <v>19.4</v>
      </c>
      <c r="F256" s="88" t="s">
        <v>981</v>
      </c>
      <c r="G256" s="92" t="s">
        <v>982</v>
      </c>
      <c r="H256" s="23">
        <v>19.4</v>
      </c>
      <c r="I256" s="18" t="s">
        <v>983</v>
      </c>
      <c r="J256" s="19">
        <v>1</v>
      </c>
      <c r="K256" s="99"/>
    </row>
    <row r="257" ht="140.25" spans="1:11">
      <c r="A257" s="19"/>
      <c r="B257" s="14" t="s">
        <v>978</v>
      </c>
      <c r="C257" s="92" t="s">
        <v>984</v>
      </c>
      <c r="D257" s="14" t="s">
        <v>985</v>
      </c>
      <c r="E257" s="18">
        <v>49</v>
      </c>
      <c r="F257" s="50" t="s">
        <v>986</v>
      </c>
      <c r="G257" s="19" t="s">
        <v>987</v>
      </c>
      <c r="H257" s="18">
        <v>39.922</v>
      </c>
      <c r="I257" s="19" t="s">
        <v>983</v>
      </c>
      <c r="J257" s="19">
        <v>1</v>
      </c>
      <c r="K257"/>
    </row>
    <row r="258" ht="140.25" spans="1:11">
      <c r="A258" s="19"/>
      <c r="B258" s="14" t="s">
        <v>978</v>
      </c>
      <c r="C258" s="92" t="s">
        <v>988</v>
      </c>
      <c r="D258" s="14" t="s">
        <v>989</v>
      </c>
      <c r="E258" s="18">
        <v>24</v>
      </c>
      <c r="F258" s="18" t="s">
        <v>990</v>
      </c>
      <c r="G258" s="19" t="s">
        <v>991</v>
      </c>
      <c r="H258" s="18">
        <v>24</v>
      </c>
      <c r="I258" s="19" t="s">
        <v>983</v>
      </c>
      <c r="J258" s="19">
        <v>1</v>
      </c>
      <c r="K258"/>
    </row>
    <row r="259" ht="140.25" spans="1:11">
      <c r="A259" s="19"/>
      <c r="B259" s="14" t="s">
        <v>978</v>
      </c>
      <c r="C259" s="92" t="s">
        <v>992</v>
      </c>
      <c r="D259" s="14" t="s">
        <v>993</v>
      </c>
      <c r="E259" s="18">
        <v>155.041</v>
      </c>
      <c r="F259" s="18" t="s">
        <v>994</v>
      </c>
      <c r="G259" s="19" t="s">
        <v>972</v>
      </c>
      <c r="H259" s="18">
        <v>155.041</v>
      </c>
      <c r="I259" s="19" t="s">
        <v>995</v>
      </c>
      <c r="J259" s="19">
        <v>1</v>
      </c>
      <c r="K259"/>
    </row>
    <row r="260" ht="153" spans="1:11">
      <c r="A260" s="19"/>
      <c r="B260" s="14" t="s">
        <v>978</v>
      </c>
      <c r="C260" s="92" t="s">
        <v>996</v>
      </c>
      <c r="D260" s="14" t="s">
        <v>997</v>
      </c>
      <c r="E260" s="18">
        <v>18.12</v>
      </c>
      <c r="F260" s="50" t="s">
        <v>998</v>
      </c>
      <c r="G260" s="19" t="s">
        <v>999</v>
      </c>
      <c r="H260" s="18">
        <v>18.119</v>
      </c>
      <c r="I260" s="19" t="s">
        <v>1000</v>
      </c>
      <c r="J260" s="19">
        <v>1</v>
      </c>
      <c r="K260"/>
    </row>
    <row r="261" ht="140.25" spans="1:11">
      <c r="A261" s="19"/>
      <c r="B261" s="14" t="s">
        <v>1001</v>
      </c>
      <c r="C261" s="100" t="s">
        <v>1002</v>
      </c>
      <c r="D261" s="101" t="s">
        <v>1003</v>
      </c>
      <c r="E261" s="23">
        <v>1377.8</v>
      </c>
      <c r="F261" s="88" t="s">
        <v>1004</v>
      </c>
      <c r="G261" s="102" t="s">
        <v>1005</v>
      </c>
      <c r="H261" s="18">
        <v>1377</v>
      </c>
      <c r="I261" s="18" t="s">
        <v>1006</v>
      </c>
      <c r="J261" s="19"/>
      <c r="K261" s="59"/>
    </row>
    <row r="262" ht="102" spans="1:11">
      <c r="A262" s="19"/>
      <c r="B262" s="14" t="s">
        <v>1001</v>
      </c>
      <c r="C262" s="19" t="s">
        <v>1007</v>
      </c>
      <c r="D262" s="19" t="s">
        <v>1008</v>
      </c>
      <c r="E262" s="19">
        <v>1213.5</v>
      </c>
      <c r="F262" s="88" t="s">
        <v>1009</v>
      </c>
      <c r="G262" s="102" t="s">
        <v>1010</v>
      </c>
      <c r="H262" s="18">
        <v>1212.472</v>
      </c>
      <c r="I262" s="18" t="s">
        <v>1011</v>
      </c>
      <c r="J262" s="19"/>
      <c r="K262" s="59"/>
    </row>
    <row r="263" ht="102" spans="1:11">
      <c r="A263" s="19"/>
      <c r="B263" s="14" t="s">
        <v>1001</v>
      </c>
      <c r="C263" s="50" t="s">
        <v>1012</v>
      </c>
      <c r="D263" s="103" t="s">
        <v>1013</v>
      </c>
      <c r="E263" s="19">
        <v>28.8</v>
      </c>
      <c r="F263" s="88" t="s">
        <v>1014</v>
      </c>
      <c r="G263" s="102" t="s">
        <v>1015</v>
      </c>
      <c r="H263" s="18">
        <v>28.8</v>
      </c>
      <c r="I263" s="18" t="s">
        <v>925</v>
      </c>
      <c r="J263" s="19"/>
      <c r="K263" s="59"/>
    </row>
    <row r="264" ht="114.75" spans="1:11">
      <c r="A264" s="19"/>
      <c r="B264" s="19" t="s">
        <v>1016</v>
      </c>
      <c r="C264" s="40" t="s">
        <v>1017</v>
      </c>
      <c r="D264" s="48" t="s">
        <v>1018</v>
      </c>
      <c r="E264" s="78">
        <v>96.06</v>
      </c>
      <c r="F264" s="19" t="s">
        <v>1019</v>
      </c>
      <c r="G264" s="19" t="s">
        <v>1020</v>
      </c>
      <c r="H264" s="78">
        <v>96.06</v>
      </c>
      <c r="I264" s="19" t="s">
        <v>234</v>
      </c>
      <c r="J264" s="19">
        <v>2</v>
      </c>
      <c r="K264" s="59"/>
    </row>
    <row r="265" ht="89.25" spans="1:11">
      <c r="A265" s="19"/>
      <c r="B265" s="19" t="s">
        <v>1016</v>
      </c>
      <c r="C265" s="40" t="s">
        <v>1017</v>
      </c>
      <c r="D265" s="48" t="s">
        <v>1021</v>
      </c>
      <c r="E265" s="87">
        <v>7</v>
      </c>
      <c r="F265" s="19" t="s">
        <v>1022</v>
      </c>
      <c r="G265" s="19" t="s">
        <v>1023</v>
      </c>
      <c r="H265" s="87">
        <v>7</v>
      </c>
      <c r="I265" s="19" t="s">
        <v>234</v>
      </c>
      <c r="J265" s="19">
        <v>2</v>
      </c>
      <c r="K265" s="59"/>
    </row>
    <row r="266" ht="89.25" spans="1:11">
      <c r="A266" s="19"/>
      <c r="B266" s="19" t="s">
        <v>1016</v>
      </c>
      <c r="C266" s="40" t="s">
        <v>1024</v>
      </c>
      <c r="D266" s="48" t="s">
        <v>1025</v>
      </c>
      <c r="E266" s="87">
        <v>10</v>
      </c>
      <c r="F266" s="19" t="s">
        <v>1026</v>
      </c>
      <c r="G266" s="19" t="s">
        <v>1027</v>
      </c>
      <c r="H266" s="87">
        <v>10</v>
      </c>
      <c r="I266" s="19" t="s">
        <v>1028</v>
      </c>
      <c r="J266" s="19">
        <v>1</v>
      </c>
      <c r="K266" s="59"/>
    </row>
    <row r="267" ht="102" spans="1:11">
      <c r="A267" s="19"/>
      <c r="B267" s="19" t="s">
        <v>1016</v>
      </c>
      <c r="C267" s="40" t="s">
        <v>1029</v>
      </c>
      <c r="D267" s="48" t="s">
        <v>1030</v>
      </c>
      <c r="E267" s="87">
        <v>42.21</v>
      </c>
      <c r="F267" s="19" t="s">
        <v>1031</v>
      </c>
      <c r="G267" s="19" t="s">
        <v>1032</v>
      </c>
      <c r="H267" s="87">
        <v>42.21</v>
      </c>
      <c r="I267" s="19" t="s">
        <v>1033</v>
      </c>
      <c r="J267" s="19">
        <v>1</v>
      </c>
      <c r="K267" s="59"/>
    </row>
    <row r="268" ht="89.25" spans="1:11">
      <c r="A268" s="19"/>
      <c r="B268" s="19" t="s">
        <v>1016</v>
      </c>
      <c r="C268" s="40" t="s">
        <v>1034</v>
      </c>
      <c r="D268" s="48" t="s">
        <v>1035</v>
      </c>
      <c r="E268" s="87">
        <v>14.57</v>
      </c>
      <c r="F268" s="19" t="s">
        <v>1036</v>
      </c>
      <c r="G268" s="19" t="s">
        <v>1037</v>
      </c>
      <c r="H268" s="87">
        <v>14.57</v>
      </c>
      <c r="I268" s="19" t="s">
        <v>1038</v>
      </c>
      <c r="J268" s="19">
        <v>1</v>
      </c>
      <c r="K268" s="59"/>
    </row>
    <row r="269" ht="89.25" spans="1:11">
      <c r="A269" s="19"/>
      <c r="B269" s="19" t="s">
        <v>1016</v>
      </c>
      <c r="C269" s="40" t="s">
        <v>1039</v>
      </c>
      <c r="D269" s="48" t="s">
        <v>1040</v>
      </c>
      <c r="E269" s="87">
        <v>40</v>
      </c>
      <c r="F269" s="19" t="s">
        <v>1041</v>
      </c>
      <c r="G269" s="19" t="s">
        <v>1042</v>
      </c>
      <c r="H269" s="87">
        <v>40</v>
      </c>
      <c r="I269" s="19" t="s">
        <v>1043</v>
      </c>
      <c r="J269" s="19">
        <v>1</v>
      </c>
      <c r="K269" s="59"/>
    </row>
    <row r="270" ht="76.5" spans="1:11">
      <c r="A270" s="19"/>
      <c r="B270" s="14" t="s">
        <v>1044</v>
      </c>
      <c r="C270" s="19" t="s">
        <v>1045</v>
      </c>
      <c r="D270" s="104" t="s">
        <v>1046</v>
      </c>
      <c r="E270" s="105">
        <v>1435.12</v>
      </c>
      <c r="F270" s="19" t="s">
        <v>1047</v>
      </c>
      <c r="G270" s="19" t="s">
        <v>1048</v>
      </c>
      <c r="H270" s="19" t="s">
        <v>1049</v>
      </c>
      <c r="I270" s="19" t="s">
        <v>1050</v>
      </c>
      <c r="J270" s="14">
        <v>2</v>
      </c>
      <c r="K270" s="59"/>
    </row>
    <row r="271" ht="76.5" spans="1:11">
      <c r="A271" s="77"/>
      <c r="B271" s="14" t="s">
        <v>1044</v>
      </c>
      <c r="C271" s="14" t="s">
        <v>1051</v>
      </c>
      <c r="D271" s="104" t="s">
        <v>1052</v>
      </c>
      <c r="E271" s="106">
        <v>2719.85616</v>
      </c>
      <c r="F271" s="19" t="s">
        <v>1053</v>
      </c>
      <c r="G271" s="19" t="s">
        <v>1048</v>
      </c>
      <c r="H271" s="19" t="s">
        <v>1054</v>
      </c>
      <c r="I271" s="19" t="s">
        <v>1055</v>
      </c>
      <c r="J271" s="14">
        <v>2</v>
      </c>
      <c r="K271" s="59"/>
    </row>
    <row r="272" ht="76.5" spans="1:11">
      <c r="A272" s="77"/>
      <c r="B272" s="14" t="s">
        <v>1044</v>
      </c>
      <c r="C272" s="14" t="s">
        <v>1056</v>
      </c>
      <c r="D272" s="19" t="s">
        <v>1057</v>
      </c>
      <c r="E272" s="19" t="s">
        <v>1058</v>
      </c>
      <c r="F272" s="19" t="s">
        <v>1059</v>
      </c>
      <c r="G272" s="19" t="s">
        <v>1060</v>
      </c>
      <c r="H272" s="19" t="s">
        <v>1059</v>
      </c>
      <c r="I272" s="19" t="s">
        <v>1061</v>
      </c>
      <c r="J272" s="14">
        <v>2</v>
      </c>
      <c r="K272" s="97"/>
    </row>
    <row r="273" ht="89.25" spans="1:11">
      <c r="A273" s="77"/>
      <c r="B273" s="14" t="s">
        <v>1044</v>
      </c>
      <c r="C273" s="14" t="s">
        <v>1062</v>
      </c>
      <c r="D273" s="104" t="s">
        <v>1063</v>
      </c>
      <c r="E273" s="19" t="s">
        <v>1064</v>
      </c>
      <c r="F273" s="19" t="s">
        <v>1065</v>
      </c>
      <c r="G273" s="19" t="s">
        <v>1066</v>
      </c>
      <c r="H273" s="19" t="s">
        <v>1064</v>
      </c>
      <c r="I273" s="19" t="s">
        <v>1067</v>
      </c>
      <c r="J273" s="14">
        <v>2</v>
      </c>
      <c r="K273" s="59"/>
    </row>
    <row r="274" ht="89.25" spans="1:11">
      <c r="A274" s="77"/>
      <c r="B274" s="14" t="s">
        <v>1044</v>
      </c>
      <c r="C274" s="14" t="s">
        <v>1068</v>
      </c>
      <c r="D274" s="104" t="s">
        <v>1069</v>
      </c>
      <c r="E274" s="105">
        <v>14.772</v>
      </c>
      <c r="F274" s="19" t="s">
        <v>1070</v>
      </c>
      <c r="G274" s="19" t="s">
        <v>1071</v>
      </c>
      <c r="H274" s="105">
        <v>14.772</v>
      </c>
      <c r="I274" s="19" t="s">
        <v>1072</v>
      </c>
      <c r="J274" s="14">
        <v>2</v>
      </c>
      <c r="K274" s="59"/>
    </row>
    <row r="275" ht="76.5" spans="1:11">
      <c r="A275" s="77"/>
      <c r="B275" s="14" t="s">
        <v>1044</v>
      </c>
      <c r="C275" s="14" t="s">
        <v>1073</v>
      </c>
      <c r="D275" s="104" t="s">
        <v>1074</v>
      </c>
      <c r="E275" s="106">
        <v>4600</v>
      </c>
      <c r="F275" s="19" t="s">
        <v>1059</v>
      </c>
      <c r="G275" s="19" t="s">
        <v>1059</v>
      </c>
      <c r="H275" s="20">
        <v>4600</v>
      </c>
      <c r="I275" s="19" t="s">
        <v>234</v>
      </c>
      <c r="J275" s="14">
        <v>2</v>
      </c>
      <c r="K275" s="59"/>
    </row>
    <row r="276" ht="127.5" spans="1:11">
      <c r="A276" s="77"/>
      <c r="B276" s="14" t="s">
        <v>1044</v>
      </c>
      <c r="C276" s="14" t="s">
        <v>1075</v>
      </c>
      <c r="D276" s="104" t="s">
        <v>1076</v>
      </c>
      <c r="E276" s="106">
        <v>2590.50492</v>
      </c>
      <c r="F276" s="19" t="s">
        <v>1077</v>
      </c>
      <c r="G276" s="19" t="s">
        <v>1078</v>
      </c>
      <c r="H276" s="40" t="s">
        <v>1079</v>
      </c>
      <c r="I276" s="19" t="s">
        <v>1080</v>
      </c>
      <c r="J276" s="14">
        <v>2</v>
      </c>
      <c r="K276" s="59"/>
    </row>
    <row r="277" ht="76.5" spans="1:11">
      <c r="A277" s="77"/>
      <c r="B277" s="14" t="s">
        <v>1044</v>
      </c>
      <c r="C277" s="14" t="s">
        <v>1081</v>
      </c>
      <c r="D277" s="104" t="s">
        <v>1082</v>
      </c>
      <c r="E277" s="106">
        <v>400</v>
      </c>
      <c r="F277" s="19" t="s">
        <v>1083</v>
      </c>
      <c r="G277" s="19" t="s">
        <v>1084</v>
      </c>
      <c r="H277" s="40" t="s">
        <v>1085</v>
      </c>
      <c r="I277" s="19" t="s">
        <v>1086</v>
      </c>
      <c r="J277" s="14">
        <v>2</v>
      </c>
      <c r="K277" s="59"/>
    </row>
    <row r="278" ht="102" spans="1:11">
      <c r="A278" s="77"/>
      <c r="B278" s="14" t="s">
        <v>1044</v>
      </c>
      <c r="C278" s="14" t="s">
        <v>1087</v>
      </c>
      <c r="D278" s="104" t="s">
        <v>1088</v>
      </c>
      <c r="E278" s="106">
        <v>75</v>
      </c>
      <c r="F278" s="19" t="s">
        <v>1089</v>
      </c>
      <c r="G278" s="19" t="s">
        <v>1090</v>
      </c>
      <c r="H278" s="105">
        <v>74.88</v>
      </c>
      <c r="I278" s="19" t="s">
        <v>1091</v>
      </c>
      <c r="J278" s="14">
        <v>2</v>
      </c>
      <c r="K278" s="59"/>
    </row>
    <row r="279" ht="76.5" spans="1:11">
      <c r="A279" s="77"/>
      <c r="B279" s="14" t="s">
        <v>1044</v>
      </c>
      <c r="C279" s="14" t="s">
        <v>1092</v>
      </c>
      <c r="D279" s="104" t="s">
        <v>1093</v>
      </c>
      <c r="E279" s="40" t="s">
        <v>1094</v>
      </c>
      <c r="F279" s="19" t="s">
        <v>1095</v>
      </c>
      <c r="G279" s="19" t="s">
        <v>1090</v>
      </c>
      <c r="H279" s="105">
        <v>74.88</v>
      </c>
      <c r="I279" s="19" t="s">
        <v>1091</v>
      </c>
      <c r="J279" s="14">
        <v>1</v>
      </c>
      <c r="K279" s="59"/>
    </row>
    <row r="280" ht="76.5" spans="1:11">
      <c r="A280" s="77"/>
      <c r="B280" s="14" t="s">
        <v>1044</v>
      </c>
      <c r="C280" s="14" t="s">
        <v>1096</v>
      </c>
      <c r="D280" s="104" t="s">
        <v>1097</v>
      </c>
      <c r="E280" s="107">
        <v>4817.5</v>
      </c>
      <c r="F280" s="19" t="s">
        <v>1060</v>
      </c>
      <c r="G280" s="19" t="s">
        <v>1060</v>
      </c>
      <c r="H280" s="105" t="s">
        <v>1060</v>
      </c>
      <c r="I280" s="40" t="s">
        <v>1098</v>
      </c>
      <c r="J280" s="14">
        <v>2</v>
      </c>
      <c r="K280" s="59"/>
    </row>
    <row r="281" ht="178.5" spans="1:11">
      <c r="A281" s="77"/>
      <c r="B281" s="14" t="s">
        <v>1044</v>
      </c>
      <c r="C281" s="14" t="s">
        <v>1099</v>
      </c>
      <c r="D281" s="104" t="s">
        <v>1100</v>
      </c>
      <c r="E281" s="108">
        <v>16.31395</v>
      </c>
      <c r="F281" s="19" t="s">
        <v>1101</v>
      </c>
      <c r="G281" s="19" t="s">
        <v>1102</v>
      </c>
      <c r="H281" s="108">
        <v>16.31395</v>
      </c>
      <c r="I281" s="40" t="s">
        <v>1103</v>
      </c>
      <c r="J281" s="14">
        <v>1</v>
      </c>
      <c r="K281" s="59"/>
    </row>
    <row r="282" ht="178.5" spans="1:11">
      <c r="A282" s="77"/>
      <c r="B282" s="14" t="s">
        <v>1044</v>
      </c>
      <c r="C282" s="14" t="s">
        <v>1104</v>
      </c>
      <c r="D282" s="104" t="s">
        <v>1105</v>
      </c>
      <c r="E282" s="40">
        <v>18.65233</v>
      </c>
      <c r="F282" s="19" t="s">
        <v>1106</v>
      </c>
      <c r="G282" s="19" t="s">
        <v>1102</v>
      </c>
      <c r="H282" s="40">
        <v>18.65233</v>
      </c>
      <c r="I282" s="40" t="s">
        <v>1103</v>
      </c>
      <c r="J282" s="14">
        <v>1</v>
      </c>
      <c r="K282" s="59"/>
    </row>
    <row r="283" ht="102" spans="1:11">
      <c r="A283" s="77"/>
      <c r="B283" s="14" t="s">
        <v>1044</v>
      </c>
      <c r="C283" s="14" t="s">
        <v>1107</v>
      </c>
      <c r="D283" s="104" t="s">
        <v>1108</v>
      </c>
      <c r="E283" s="108">
        <v>477.5</v>
      </c>
      <c r="F283" s="19" t="s">
        <v>1109</v>
      </c>
      <c r="G283" s="19" t="s">
        <v>1110</v>
      </c>
      <c r="H283" s="108">
        <v>477.5</v>
      </c>
      <c r="I283" s="40" t="s">
        <v>1111</v>
      </c>
      <c r="J283" s="14">
        <v>2</v>
      </c>
      <c r="K283" s="59"/>
    </row>
    <row r="284" ht="143" customHeight="1" spans="1:11">
      <c r="A284" s="77"/>
      <c r="B284" s="14" t="s">
        <v>1044</v>
      </c>
      <c r="C284" s="14" t="s">
        <v>1112</v>
      </c>
      <c r="D284" s="104" t="s">
        <v>1113</v>
      </c>
      <c r="E284" s="108">
        <v>7244.75</v>
      </c>
      <c r="F284" s="19" t="s">
        <v>1060</v>
      </c>
      <c r="G284" s="19" t="s">
        <v>1060</v>
      </c>
      <c r="H284" s="108" t="s">
        <v>1060</v>
      </c>
      <c r="I284" s="19" t="s">
        <v>1114</v>
      </c>
      <c r="J284" s="14">
        <v>2</v>
      </c>
      <c r="K284" s="59"/>
    </row>
    <row r="285" ht="76.5" spans="1:11">
      <c r="A285" s="77"/>
      <c r="B285" s="14" t="s">
        <v>1044</v>
      </c>
      <c r="C285" s="14" t="s">
        <v>1115</v>
      </c>
      <c r="D285" s="104" t="s">
        <v>1116</v>
      </c>
      <c r="E285" s="108">
        <v>49.9</v>
      </c>
      <c r="F285" s="19" t="s">
        <v>1117</v>
      </c>
      <c r="G285" s="19" t="s">
        <v>1118</v>
      </c>
      <c r="H285" s="108">
        <v>49.9</v>
      </c>
      <c r="I285" s="40" t="s">
        <v>1119</v>
      </c>
      <c r="J285" s="14">
        <v>1</v>
      </c>
      <c r="K285" s="59"/>
    </row>
    <row r="286" ht="178.5" spans="1:11">
      <c r="A286" s="77"/>
      <c r="B286" s="14" t="s">
        <v>1044</v>
      </c>
      <c r="C286" s="14" t="s">
        <v>1120</v>
      </c>
      <c r="D286" s="104" t="s">
        <v>1121</v>
      </c>
      <c r="E286" s="40" t="s">
        <v>1122</v>
      </c>
      <c r="F286" s="19" t="s">
        <v>1123</v>
      </c>
      <c r="G286" s="19" t="s">
        <v>1102</v>
      </c>
      <c r="H286" s="40">
        <v>509.3088</v>
      </c>
      <c r="I286" s="40" t="s">
        <v>1124</v>
      </c>
      <c r="J286" s="14">
        <v>2</v>
      </c>
      <c r="K286" s="59"/>
    </row>
    <row r="287" ht="178.5" spans="1:11">
      <c r="A287" s="77"/>
      <c r="B287" s="14" t="s">
        <v>1044</v>
      </c>
      <c r="C287" s="14" t="s">
        <v>1125</v>
      </c>
      <c r="D287" s="104" t="s">
        <v>1126</v>
      </c>
      <c r="E287" s="40" t="s">
        <v>1127</v>
      </c>
      <c r="F287" s="19" t="s">
        <v>1128</v>
      </c>
      <c r="G287" s="19" t="s">
        <v>1102</v>
      </c>
      <c r="H287" s="108">
        <v>203.1722</v>
      </c>
      <c r="I287" s="40" t="s">
        <v>1124</v>
      </c>
      <c r="J287" s="14">
        <v>2</v>
      </c>
      <c r="K287" s="59"/>
    </row>
    <row r="288" ht="76.5" spans="1:13">
      <c r="A288" s="77"/>
      <c r="B288" s="14" t="s">
        <v>1044</v>
      </c>
      <c r="C288" s="14" t="s">
        <v>1129</v>
      </c>
      <c r="D288" s="104" t="s">
        <v>1130</v>
      </c>
      <c r="E288" s="108">
        <v>49.9</v>
      </c>
      <c r="F288" s="19" t="s">
        <v>1131</v>
      </c>
      <c r="G288" s="19" t="s">
        <v>1132</v>
      </c>
      <c r="H288" s="108">
        <v>49.9</v>
      </c>
      <c r="I288" s="40" t="s">
        <v>1119</v>
      </c>
      <c r="J288" s="14">
        <v>1</v>
      </c>
      <c r="K288" s="59"/>
      <c r="M288" s="98"/>
    </row>
    <row r="289" ht="76.5" spans="1:11">
      <c r="A289" s="77"/>
      <c r="B289" s="14" t="s">
        <v>1044</v>
      </c>
      <c r="C289" s="14" t="s">
        <v>1133</v>
      </c>
      <c r="D289" s="104" t="s">
        <v>1134</v>
      </c>
      <c r="E289" s="108">
        <v>49.9</v>
      </c>
      <c r="F289" s="19" t="s">
        <v>1135</v>
      </c>
      <c r="G289" s="19" t="s">
        <v>1132</v>
      </c>
      <c r="H289" s="108">
        <v>49.9</v>
      </c>
      <c r="I289" s="40" t="s">
        <v>1119</v>
      </c>
      <c r="J289" s="14">
        <v>1</v>
      </c>
      <c r="K289" s="59"/>
    </row>
    <row r="290" ht="89.25" spans="1:11">
      <c r="A290" s="77"/>
      <c r="B290" s="14" t="s">
        <v>1044</v>
      </c>
      <c r="C290" s="14" t="s">
        <v>1136</v>
      </c>
      <c r="D290" s="104" t="s">
        <v>1137</v>
      </c>
      <c r="E290" s="108">
        <v>49.9</v>
      </c>
      <c r="F290" s="19" t="s">
        <v>1138</v>
      </c>
      <c r="G290" s="19" t="s">
        <v>1132</v>
      </c>
      <c r="H290" s="108">
        <v>49.9</v>
      </c>
      <c r="I290" s="40" t="s">
        <v>1119</v>
      </c>
      <c r="J290" s="14">
        <v>1</v>
      </c>
      <c r="K290" s="59"/>
    </row>
    <row r="291" ht="204" spans="1:11">
      <c r="A291" s="77"/>
      <c r="B291" s="14" t="s">
        <v>1044</v>
      </c>
      <c r="C291" s="14" t="s">
        <v>1139</v>
      </c>
      <c r="D291" s="104" t="s">
        <v>1140</v>
      </c>
      <c r="E291" s="107">
        <v>35.8632</v>
      </c>
      <c r="F291" s="19" t="s">
        <v>1141</v>
      </c>
      <c r="G291" s="19" t="s">
        <v>1142</v>
      </c>
      <c r="H291" s="107">
        <v>35.8632</v>
      </c>
      <c r="I291" s="40" t="s">
        <v>234</v>
      </c>
      <c r="J291" s="14">
        <v>1</v>
      </c>
      <c r="K291" s="59"/>
    </row>
    <row r="292" ht="140.25" spans="1:11">
      <c r="A292" s="77"/>
      <c r="B292" s="14" t="s">
        <v>1044</v>
      </c>
      <c r="C292" s="14" t="s">
        <v>1143</v>
      </c>
      <c r="D292" s="104" t="s">
        <v>1144</v>
      </c>
      <c r="E292" s="107">
        <v>45</v>
      </c>
      <c r="F292" s="19" t="s">
        <v>1145</v>
      </c>
      <c r="G292" s="19" t="s">
        <v>1146</v>
      </c>
      <c r="H292" s="107">
        <v>45</v>
      </c>
      <c r="I292" s="40" t="s">
        <v>234</v>
      </c>
      <c r="J292" s="14">
        <v>1</v>
      </c>
      <c r="K292" s="97"/>
    </row>
    <row r="293" ht="178.5" spans="1:11">
      <c r="A293" s="77"/>
      <c r="B293" s="14" t="s">
        <v>1044</v>
      </c>
      <c r="C293" s="14" t="s">
        <v>1147</v>
      </c>
      <c r="D293" s="104" t="s">
        <v>1148</v>
      </c>
      <c r="E293" s="107">
        <v>49.999</v>
      </c>
      <c r="F293" s="19" t="s">
        <v>1149</v>
      </c>
      <c r="G293" s="19" t="s">
        <v>1150</v>
      </c>
      <c r="H293" s="107">
        <v>49.999</v>
      </c>
      <c r="I293" s="40" t="s">
        <v>234</v>
      </c>
      <c r="J293" s="14">
        <v>1</v>
      </c>
      <c r="K293" s="59"/>
    </row>
    <row r="294" ht="76.5" spans="1:11">
      <c r="A294" s="77"/>
      <c r="B294" s="14" t="s">
        <v>1044</v>
      </c>
      <c r="C294" s="14" t="s">
        <v>1151</v>
      </c>
      <c r="D294" s="104" t="s">
        <v>1152</v>
      </c>
      <c r="E294" s="107">
        <v>49.5</v>
      </c>
      <c r="F294" s="19" t="s">
        <v>1153</v>
      </c>
      <c r="G294" s="19" t="s">
        <v>1154</v>
      </c>
      <c r="H294" s="107">
        <v>49.5</v>
      </c>
      <c r="I294" s="40" t="s">
        <v>1119</v>
      </c>
      <c r="J294" s="14">
        <v>1</v>
      </c>
      <c r="K294" s="59"/>
    </row>
    <row r="295" ht="140.25" spans="1:11">
      <c r="A295" s="77"/>
      <c r="B295" s="14" t="s">
        <v>1044</v>
      </c>
      <c r="C295" s="14" t="s">
        <v>1155</v>
      </c>
      <c r="D295" s="104" t="s">
        <v>1156</v>
      </c>
      <c r="E295" s="40">
        <v>49.99999</v>
      </c>
      <c r="F295" s="19" t="s">
        <v>1157</v>
      </c>
      <c r="G295" s="19" t="s">
        <v>1158</v>
      </c>
      <c r="H295" s="40">
        <v>49.99999</v>
      </c>
      <c r="I295" s="40" t="s">
        <v>234</v>
      </c>
      <c r="J295" s="14">
        <v>1</v>
      </c>
      <c r="K295" s="59"/>
    </row>
    <row r="296" ht="165.75" spans="1:11">
      <c r="A296" s="77"/>
      <c r="B296" s="14" t="s">
        <v>1044</v>
      </c>
      <c r="C296" s="14" t="s">
        <v>1159</v>
      </c>
      <c r="D296" s="104" t="s">
        <v>1160</v>
      </c>
      <c r="E296" s="108">
        <v>49.9</v>
      </c>
      <c r="F296" s="19" t="s">
        <v>1161</v>
      </c>
      <c r="G296" s="19" t="s">
        <v>1162</v>
      </c>
      <c r="H296" s="108">
        <v>49.9</v>
      </c>
      <c r="I296" s="40" t="s">
        <v>234</v>
      </c>
      <c r="J296" s="14">
        <v>1</v>
      </c>
      <c r="K296" s="59"/>
    </row>
    <row r="297" ht="165.75" spans="1:11">
      <c r="A297" s="77"/>
      <c r="B297" s="14" t="s">
        <v>1044</v>
      </c>
      <c r="C297" s="14" t="s">
        <v>1159</v>
      </c>
      <c r="D297" s="104" t="s">
        <v>1160</v>
      </c>
      <c r="E297" s="108">
        <v>49.9</v>
      </c>
      <c r="F297" s="19" t="s">
        <v>1161</v>
      </c>
      <c r="G297" s="19" t="s">
        <v>1162</v>
      </c>
      <c r="H297" s="108">
        <v>49.9</v>
      </c>
      <c r="I297" s="40" t="s">
        <v>234</v>
      </c>
      <c r="J297" s="14">
        <v>1</v>
      </c>
      <c r="K297" s="59"/>
    </row>
    <row r="298" ht="102" spans="1:11">
      <c r="A298" s="77"/>
      <c r="B298" s="46" t="s">
        <v>1163</v>
      </c>
      <c r="C298" s="109" t="s">
        <v>1164</v>
      </c>
      <c r="D298" s="14" t="s">
        <v>1165</v>
      </c>
      <c r="E298" s="110">
        <v>18.48</v>
      </c>
      <c r="F298" s="111" t="s">
        <v>1166</v>
      </c>
      <c r="G298" s="14" t="s">
        <v>1167</v>
      </c>
      <c r="H298" s="112">
        <v>18.48</v>
      </c>
      <c r="I298" s="44">
        <v>12</v>
      </c>
      <c r="J298" s="14">
        <v>1</v>
      </c>
      <c r="K298" s="59"/>
    </row>
    <row r="299" ht="102" spans="1:11">
      <c r="A299" s="77"/>
      <c r="B299" s="46" t="s">
        <v>1163</v>
      </c>
      <c r="C299" s="113" t="s">
        <v>1168</v>
      </c>
      <c r="D299" s="14" t="s">
        <v>1169</v>
      </c>
      <c r="E299" s="114">
        <v>16.37428</v>
      </c>
      <c r="F299" s="115" t="s">
        <v>1170</v>
      </c>
      <c r="G299" s="14" t="s">
        <v>1171</v>
      </c>
      <c r="H299" s="116">
        <v>16.37428</v>
      </c>
      <c r="I299" s="114">
        <v>112.97</v>
      </c>
      <c r="J299" s="14">
        <v>1</v>
      </c>
      <c r="K299" s="59"/>
    </row>
    <row r="300" ht="102" spans="1:11">
      <c r="A300" s="77"/>
      <c r="B300" s="46" t="s">
        <v>1163</v>
      </c>
      <c r="C300" s="113" t="s">
        <v>1172</v>
      </c>
      <c r="D300" s="14" t="s">
        <v>1173</v>
      </c>
      <c r="E300" s="114">
        <v>177.72808</v>
      </c>
      <c r="F300" s="113" t="s">
        <v>1174</v>
      </c>
      <c r="G300" s="14" t="s">
        <v>1175</v>
      </c>
      <c r="H300" s="114">
        <v>177.72808</v>
      </c>
      <c r="I300" s="114">
        <v>126573</v>
      </c>
      <c r="J300" s="14">
        <v>1</v>
      </c>
      <c r="K300" s="59"/>
    </row>
    <row r="301" ht="102" spans="1:11">
      <c r="A301" s="77"/>
      <c r="B301" s="46" t="s">
        <v>1163</v>
      </c>
      <c r="C301" s="113" t="s">
        <v>1176</v>
      </c>
      <c r="D301" s="14" t="s">
        <v>1177</v>
      </c>
      <c r="E301" s="114">
        <v>88.70398</v>
      </c>
      <c r="F301" s="113" t="s">
        <v>1178</v>
      </c>
      <c r="G301" s="14" t="s">
        <v>1179</v>
      </c>
      <c r="H301" s="116">
        <v>88.70398</v>
      </c>
      <c r="I301" s="114">
        <v>38.16</v>
      </c>
      <c r="J301" s="14">
        <v>2</v>
      </c>
      <c r="K301" s="59"/>
    </row>
    <row r="302" ht="153" spans="1:11">
      <c r="A302" s="77"/>
      <c r="B302" s="46" t="s">
        <v>1163</v>
      </c>
      <c r="C302" s="113" t="s">
        <v>1180</v>
      </c>
      <c r="D302" s="14" t="s">
        <v>1181</v>
      </c>
      <c r="E302" s="114">
        <v>438.23351</v>
      </c>
      <c r="F302" s="113" t="s">
        <v>1182</v>
      </c>
      <c r="G302" s="14" t="s">
        <v>1179</v>
      </c>
      <c r="H302" s="114">
        <v>438.23351</v>
      </c>
      <c r="I302" s="114">
        <v>133.65</v>
      </c>
      <c r="J302" s="14">
        <v>2</v>
      </c>
      <c r="K302" s="59"/>
    </row>
    <row r="303" ht="140.25" spans="1:11">
      <c r="A303" s="77"/>
      <c r="B303" s="46" t="s">
        <v>1163</v>
      </c>
      <c r="C303" s="113" t="s">
        <v>1183</v>
      </c>
      <c r="D303" s="14" t="s">
        <v>1184</v>
      </c>
      <c r="E303" s="114">
        <v>51.93</v>
      </c>
      <c r="F303" s="113" t="s">
        <v>1185</v>
      </c>
      <c r="G303" s="14" t="s">
        <v>1186</v>
      </c>
      <c r="H303" s="114">
        <v>51.93</v>
      </c>
      <c r="I303" s="114">
        <v>9</v>
      </c>
      <c r="J303" s="14">
        <v>1</v>
      </c>
      <c r="K303" s="59"/>
    </row>
    <row r="304" ht="102" spans="1:11">
      <c r="A304" s="77"/>
      <c r="B304" s="46" t="s">
        <v>1163</v>
      </c>
      <c r="C304" s="113" t="s">
        <v>1187</v>
      </c>
      <c r="D304" s="14" t="s">
        <v>1188</v>
      </c>
      <c r="E304" s="114">
        <v>535.07873</v>
      </c>
      <c r="F304" s="113" t="s">
        <v>1189</v>
      </c>
      <c r="G304" s="14" t="s">
        <v>1190</v>
      </c>
      <c r="H304" s="114">
        <v>535.07873</v>
      </c>
      <c r="I304" s="114">
        <v>114133</v>
      </c>
      <c r="J304" s="14">
        <v>2</v>
      </c>
      <c r="K304" s="59"/>
    </row>
    <row r="305" ht="140.25" spans="1:11">
      <c r="A305" s="77"/>
      <c r="B305" s="46" t="s">
        <v>1163</v>
      </c>
      <c r="C305" s="113" t="s">
        <v>1191</v>
      </c>
      <c r="D305" s="14" t="s">
        <v>1192</v>
      </c>
      <c r="E305" s="114">
        <v>149.7</v>
      </c>
      <c r="F305" s="113" t="s">
        <v>1193</v>
      </c>
      <c r="G305" s="14" t="s">
        <v>1194</v>
      </c>
      <c r="H305" s="114">
        <v>149.7</v>
      </c>
      <c r="I305" s="114">
        <v>43.99</v>
      </c>
      <c r="J305" s="14">
        <v>2</v>
      </c>
      <c r="K305" s="59"/>
    </row>
    <row r="306" ht="127.5" spans="1:11">
      <c r="A306" s="77"/>
      <c r="B306" s="79" t="s">
        <v>1195</v>
      </c>
      <c r="C306" s="19" t="s">
        <v>1196</v>
      </c>
      <c r="D306" s="117" t="s">
        <v>1197</v>
      </c>
      <c r="E306" s="118" t="s">
        <v>1198</v>
      </c>
      <c r="F306" s="79" t="s">
        <v>1199</v>
      </c>
      <c r="G306" s="48" t="s">
        <v>1200</v>
      </c>
      <c r="H306" s="118" t="s">
        <v>1198</v>
      </c>
      <c r="I306" s="79">
        <v>300</v>
      </c>
      <c r="J306" s="79">
        <v>1</v>
      </c>
      <c r="K306" s="59"/>
    </row>
    <row r="307" ht="127.5" spans="1:11">
      <c r="A307" s="77"/>
      <c r="B307" s="79" t="s">
        <v>1195</v>
      </c>
      <c r="C307" s="19" t="s">
        <v>1201</v>
      </c>
      <c r="D307" s="117" t="s">
        <v>1202</v>
      </c>
      <c r="E307" s="118" t="s">
        <v>1203</v>
      </c>
      <c r="F307" s="79" t="s">
        <v>1204</v>
      </c>
      <c r="G307" s="48" t="s">
        <v>1205</v>
      </c>
      <c r="H307" s="118" t="s">
        <v>1203</v>
      </c>
      <c r="I307" s="79">
        <v>1</v>
      </c>
      <c r="J307" s="79">
        <v>1</v>
      </c>
      <c r="K307" s="59"/>
    </row>
    <row r="308" ht="127.5" spans="1:11">
      <c r="A308" s="77"/>
      <c r="B308" s="79" t="s">
        <v>1195</v>
      </c>
      <c r="C308" s="19" t="s">
        <v>1206</v>
      </c>
      <c r="D308" s="117" t="s">
        <v>1207</v>
      </c>
      <c r="E308" s="118" t="s">
        <v>1208</v>
      </c>
      <c r="F308" s="79" t="s">
        <v>1209</v>
      </c>
      <c r="G308" s="48" t="s">
        <v>1210</v>
      </c>
      <c r="H308" s="118" t="s">
        <v>1208</v>
      </c>
      <c r="I308" s="79">
        <v>1</v>
      </c>
      <c r="J308" s="79">
        <v>1</v>
      </c>
      <c r="K308" s="59"/>
    </row>
    <row r="309" ht="127.5" spans="1:11">
      <c r="A309" s="77"/>
      <c r="B309" s="79" t="s">
        <v>1195</v>
      </c>
      <c r="C309" s="88" t="s">
        <v>1211</v>
      </c>
      <c r="D309" s="119" t="s">
        <v>1212</v>
      </c>
      <c r="E309" s="120">
        <v>26.9</v>
      </c>
      <c r="F309" s="79" t="s">
        <v>1213</v>
      </c>
      <c r="G309" s="48" t="s">
        <v>1214</v>
      </c>
      <c r="H309" s="120">
        <v>26.9</v>
      </c>
      <c r="I309" s="79">
        <v>10</v>
      </c>
      <c r="J309" s="79">
        <v>1</v>
      </c>
      <c r="K309" s="59"/>
    </row>
    <row r="310" ht="127.5" spans="1:11">
      <c r="A310" s="77"/>
      <c r="B310" s="79" t="s">
        <v>1195</v>
      </c>
      <c r="C310" s="19" t="s">
        <v>1215</v>
      </c>
      <c r="D310" s="119" t="s">
        <v>1216</v>
      </c>
      <c r="E310" s="118" t="s">
        <v>1217</v>
      </c>
      <c r="F310" s="79"/>
      <c r="G310" s="48"/>
      <c r="H310" s="118"/>
      <c r="I310" s="79">
        <v>6000</v>
      </c>
      <c r="J310" s="79">
        <v>2</v>
      </c>
      <c r="K310" s="59"/>
    </row>
    <row r="311" ht="127.5" spans="1:11">
      <c r="A311" s="77"/>
      <c r="B311" s="79" t="s">
        <v>1195</v>
      </c>
      <c r="C311" s="19" t="s">
        <v>1218</v>
      </c>
      <c r="D311" s="117" t="s">
        <v>1219</v>
      </c>
      <c r="E311" s="118" t="s">
        <v>1220</v>
      </c>
      <c r="F311" s="79"/>
      <c r="G311" s="48"/>
      <c r="H311" s="118"/>
      <c r="I311" s="79">
        <v>45</v>
      </c>
      <c r="J311" s="79">
        <v>2</v>
      </c>
      <c r="K311" s="59"/>
    </row>
    <row r="312" ht="127.5" spans="1:11">
      <c r="A312" s="77"/>
      <c r="B312" s="79" t="s">
        <v>1195</v>
      </c>
      <c r="C312" s="19" t="s">
        <v>1221</v>
      </c>
      <c r="D312" s="117" t="s">
        <v>1222</v>
      </c>
      <c r="E312" s="118" t="s">
        <v>1223</v>
      </c>
      <c r="F312" s="79" t="s">
        <v>1224</v>
      </c>
      <c r="G312" s="48" t="s">
        <v>1225</v>
      </c>
      <c r="H312" s="118" t="s">
        <v>1223</v>
      </c>
      <c r="I312" s="79">
        <v>12</v>
      </c>
      <c r="J312" s="79">
        <v>1</v>
      </c>
      <c r="K312" s="59"/>
    </row>
    <row r="313" ht="127.5" spans="1:11">
      <c r="A313" s="77"/>
      <c r="B313" s="79" t="s">
        <v>1195</v>
      </c>
      <c r="C313" s="19" t="s">
        <v>1226</v>
      </c>
      <c r="D313" s="117" t="s">
        <v>1227</v>
      </c>
      <c r="E313" s="28" t="s">
        <v>1228</v>
      </c>
      <c r="F313" s="79"/>
      <c r="G313" s="48"/>
      <c r="H313" s="28"/>
      <c r="I313" s="79">
        <v>74</v>
      </c>
      <c r="J313" s="79">
        <v>2</v>
      </c>
      <c r="K313" s="59"/>
    </row>
    <row r="314" ht="127.5" spans="1:11">
      <c r="A314" s="77"/>
      <c r="B314" s="79" t="s">
        <v>1195</v>
      </c>
      <c r="C314" s="19" t="s">
        <v>1229</v>
      </c>
      <c r="D314" s="117" t="s">
        <v>1230</v>
      </c>
      <c r="E314" s="28" t="s">
        <v>1231</v>
      </c>
      <c r="F314" s="79"/>
      <c r="G314" s="48"/>
      <c r="H314" s="28"/>
      <c r="I314" s="79">
        <v>500</v>
      </c>
      <c r="J314" s="79">
        <v>2</v>
      </c>
      <c r="K314" s="59"/>
    </row>
    <row r="315" ht="127.5" spans="1:11">
      <c r="A315" s="77"/>
      <c r="B315" s="79" t="s">
        <v>1195</v>
      </c>
      <c r="C315" s="19" t="s">
        <v>1232</v>
      </c>
      <c r="D315" s="117" t="s">
        <v>1233</v>
      </c>
      <c r="E315" s="28" t="s">
        <v>1231</v>
      </c>
      <c r="F315" s="79"/>
      <c r="G315" s="48"/>
      <c r="H315" s="28"/>
      <c r="I315" s="79">
        <v>142800</v>
      </c>
      <c r="J315" s="79">
        <v>2</v>
      </c>
      <c r="K315" s="59"/>
    </row>
    <row r="316" ht="127.5" spans="1:11">
      <c r="A316" s="77"/>
      <c r="B316" s="79" t="s">
        <v>1195</v>
      </c>
      <c r="C316" s="19" t="s">
        <v>1234</v>
      </c>
      <c r="D316" s="117" t="s">
        <v>1235</v>
      </c>
      <c r="E316" s="28" t="s">
        <v>1236</v>
      </c>
      <c r="F316" s="79"/>
      <c r="G316" s="48"/>
      <c r="H316" s="28"/>
      <c r="I316" s="79">
        <v>2685</v>
      </c>
      <c r="J316" s="79">
        <v>2</v>
      </c>
      <c r="K316" s="59"/>
    </row>
    <row r="317" ht="127.5" spans="1:11">
      <c r="A317" s="77"/>
      <c r="B317" s="79" t="s">
        <v>1195</v>
      </c>
      <c r="C317" s="19" t="s">
        <v>1237</v>
      </c>
      <c r="D317" s="117" t="s">
        <v>1238</v>
      </c>
      <c r="E317" s="28" t="s">
        <v>1239</v>
      </c>
      <c r="F317" s="79" t="s">
        <v>1240</v>
      </c>
      <c r="G317" s="48" t="s">
        <v>1241</v>
      </c>
      <c r="H317" s="28" t="s">
        <v>1242</v>
      </c>
      <c r="I317" s="79" t="s">
        <v>1243</v>
      </c>
      <c r="J317" s="79">
        <v>2</v>
      </c>
      <c r="K317" s="59"/>
    </row>
    <row r="318" ht="102" spans="1:11">
      <c r="A318" s="121"/>
      <c r="B318" s="17" t="s">
        <v>1244</v>
      </c>
      <c r="C318" s="122" t="s">
        <v>1245</v>
      </c>
      <c r="D318" s="17" t="s">
        <v>1246</v>
      </c>
      <c r="E318" s="19">
        <v>13.91148</v>
      </c>
      <c r="F318" s="122" t="s">
        <v>1247</v>
      </c>
      <c r="G318" s="17" t="s">
        <v>1248</v>
      </c>
      <c r="H318" s="19">
        <v>13.91148</v>
      </c>
      <c r="I318" s="19">
        <v>1</v>
      </c>
      <c r="J318" s="19">
        <v>1</v>
      </c>
      <c r="K318" s="59"/>
    </row>
    <row r="319" ht="102" spans="1:11">
      <c r="A319" s="121"/>
      <c r="B319" s="17" t="s">
        <v>1244</v>
      </c>
      <c r="C319" s="122" t="s">
        <v>1249</v>
      </c>
      <c r="D319" s="17" t="s">
        <v>1250</v>
      </c>
      <c r="E319" s="19">
        <v>49</v>
      </c>
      <c r="F319" s="122" t="s">
        <v>1251</v>
      </c>
      <c r="G319" s="17" t="s">
        <v>1252</v>
      </c>
      <c r="H319" s="19">
        <v>49</v>
      </c>
      <c r="I319" s="19">
        <v>1</v>
      </c>
      <c r="J319" s="19">
        <v>1</v>
      </c>
      <c r="K319" s="59"/>
    </row>
    <row r="320" ht="165.75" spans="1:11">
      <c r="A320" s="121"/>
      <c r="B320" s="17" t="s">
        <v>1244</v>
      </c>
      <c r="C320" s="122" t="s">
        <v>1253</v>
      </c>
      <c r="D320" s="17" t="s">
        <v>1254</v>
      </c>
      <c r="E320" s="19">
        <v>42.42216</v>
      </c>
      <c r="F320" s="122" t="s">
        <v>1255</v>
      </c>
      <c r="G320" s="17" t="s">
        <v>1256</v>
      </c>
      <c r="H320" s="19">
        <v>42.42216</v>
      </c>
      <c r="I320" s="19">
        <v>1</v>
      </c>
      <c r="J320" s="19">
        <v>1</v>
      </c>
      <c r="K320" s="59"/>
    </row>
    <row r="321" ht="102" spans="1:11">
      <c r="A321" s="121"/>
      <c r="B321" s="17" t="s">
        <v>1244</v>
      </c>
      <c r="C321" s="122" t="s">
        <v>1257</v>
      </c>
      <c r="D321" s="17" t="s">
        <v>1258</v>
      </c>
      <c r="E321" s="19">
        <v>21.30432</v>
      </c>
      <c r="F321" s="122" t="s">
        <v>1259</v>
      </c>
      <c r="G321" s="17" t="s">
        <v>1260</v>
      </c>
      <c r="H321" s="19">
        <v>21.30432</v>
      </c>
      <c r="I321" s="19">
        <v>1</v>
      </c>
      <c r="J321" s="19">
        <v>1</v>
      </c>
      <c r="K321" s="59"/>
    </row>
    <row r="322" ht="102" spans="1:11">
      <c r="A322" s="121"/>
      <c r="B322" s="17" t="s">
        <v>1244</v>
      </c>
      <c r="C322" s="122" t="s">
        <v>1261</v>
      </c>
      <c r="D322" s="17" t="s">
        <v>1262</v>
      </c>
      <c r="E322" s="19">
        <v>28.18</v>
      </c>
      <c r="F322" s="122" t="s">
        <v>1263</v>
      </c>
      <c r="G322" s="17" t="s">
        <v>1264</v>
      </c>
      <c r="H322" s="19">
        <v>28.18</v>
      </c>
      <c r="I322" s="19">
        <v>1</v>
      </c>
      <c r="J322" s="19">
        <v>1</v>
      </c>
      <c r="K322" s="59"/>
    </row>
    <row r="323" ht="140.25" spans="1:11">
      <c r="A323" s="121"/>
      <c r="B323" s="19" t="s">
        <v>1265</v>
      </c>
      <c r="C323" s="19" t="s">
        <v>1266</v>
      </c>
      <c r="D323" s="19" t="s">
        <v>1267</v>
      </c>
      <c r="E323" s="51">
        <v>49.2</v>
      </c>
      <c r="F323" s="19" t="s">
        <v>1268</v>
      </c>
      <c r="G323" s="19" t="s">
        <v>1186</v>
      </c>
      <c r="H323" s="93">
        <v>49.2</v>
      </c>
      <c r="I323" s="19" t="s">
        <v>1269</v>
      </c>
      <c r="J323" s="19">
        <v>1</v>
      </c>
      <c r="K323" s="59"/>
    </row>
    <row r="324" ht="140.25" spans="1:11">
      <c r="A324" s="121"/>
      <c r="B324" s="19" t="s">
        <v>1265</v>
      </c>
      <c r="C324" s="50" t="s">
        <v>1270</v>
      </c>
      <c r="D324" s="19" t="s">
        <v>1271</v>
      </c>
      <c r="E324" s="51">
        <v>25</v>
      </c>
      <c r="F324" s="19" t="s">
        <v>1272</v>
      </c>
      <c r="G324" s="19" t="s">
        <v>1273</v>
      </c>
      <c r="H324" s="51">
        <v>25</v>
      </c>
      <c r="I324" s="19" t="s">
        <v>234</v>
      </c>
      <c r="J324" s="19">
        <v>1</v>
      </c>
      <c r="K324" s="59"/>
    </row>
    <row r="325" ht="140.25" spans="1:11">
      <c r="A325" s="121"/>
      <c r="B325" s="19" t="s">
        <v>1265</v>
      </c>
      <c r="C325" s="50" t="s">
        <v>1274</v>
      </c>
      <c r="D325" s="19" t="s">
        <v>1275</v>
      </c>
      <c r="E325" s="51">
        <v>15</v>
      </c>
      <c r="F325" s="19" t="s">
        <v>1276</v>
      </c>
      <c r="G325" s="19" t="s">
        <v>1277</v>
      </c>
      <c r="H325" s="51">
        <v>15</v>
      </c>
      <c r="I325" s="19" t="s">
        <v>234</v>
      </c>
      <c r="J325" s="19">
        <v>1</v>
      </c>
      <c r="K325" s="59"/>
    </row>
    <row r="326" ht="140.25" spans="1:11">
      <c r="A326" s="121"/>
      <c r="B326" s="19" t="s">
        <v>1265</v>
      </c>
      <c r="C326" s="50" t="s">
        <v>1278</v>
      </c>
      <c r="D326" s="19" t="s">
        <v>1279</v>
      </c>
      <c r="E326" s="51">
        <v>36</v>
      </c>
      <c r="F326" s="19" t="s">
        <v>1280</v>
      </c>
      <c r="G326" s="19" t="s">
        <v>432</v>
      </c>
      <c r="H326" s="51">
        <v>36</v>
      </c>
      <c r="I326" s="19" t="s">
        <v>234</v>
      </c>
      <c r="J326" s="19">
        <v>1</v>
      </c>
      <c r="K326" s="59"/>
    </row>
    <row r="327" ht="140.25" spans="1:11">
      <c r="A327" s="121"/>
      <c r="B327" s="19" t="s">
        <v>1265</v>
      </c>
      <c r="C327" s="50" t="s">
        <v>1281</v>
      </c>
      <c r="D327" s="19" t="s">
        <v>1282</v>
      </c>
      <c r="E327" s="87">
        <v>49.99</v>
      </c>
      <c r="F327" s="50" t="s">
        <v>1283</v>
      </c>
      <c r="G327" s="19" t="s">
        <v>1284</v>
      </c>
      <c r="H327" s="87">
        <v>49.99</v>
      </c>
      <c r="I327" s="19" t="s">
        <v>1285</v>
      </c>
      <c r="J327" s="19">
        <v>1</v>
      </c>
      <c r="K327" s="59"/>
    </row>
    <row r="328" ht="140.25" spans="1:11">
      <c r="A328" s="121"/>
      <c r="B328" s="19" t="s">
        <v>1265</v>
      </c>
      <c r="C328" s="50" t="s">
        <v>1286</v>
      </c>
      <c r="D328" s="19" t="s">
        <v>1287</v>
      </c>
      <c r="E328" s="87">
        <v>17.046</v>
      </c>
      <c r="F328" s="50" t="s">
        <v>1288</v>
      </c>
      <c r="G328" s="19" t="s">
        <v>1289</v>
      </c>
      <c r="H328" s="87">
        <v>17.05</v>
      </c>
      <c r="I328" s="19" t="s">
        <v>234</v>
      </c>
      <c r="J328" s="19">
        <v>1</v>
      </c>
      <c r="K328" s="59"/>
    </row>
    <row r="329" ht="140.25" spans="1:11">
      <c r="A329" s="121"/>
      <c r="B329" s="19" t="s">
        <v>1265</v>
      </c>
      <c r="C329" s="50" t="s">
        <v>1290</v>
      </c>
      <c r="D329" s="19" t="s">
        <v>1291</v>
      </c>
      <c r="E329" s="87">
        <v>49</v>
      </c>
      <c r="F329" s="50" t="s">
        <v>1292</v>
      </c>
      <c r="G329" s="19" t="s">
        <v>1293</v>
      </c>
      <c r="H329" s="87">
        <v>49</v>
      </c>
      <c r="I329" s="19" t="s">
        <v>1294</v>
      </c>
      <c r="J329" s="19">
        <v>1</v>
      </c>
      <c r="K329" s="59"/>
    </row>
    <row r="330" ht="140.25" spans="1:11">
      <c r="A330" s="121"/>
      <c r="B330" s="19" t="s">
        <v>1265</v>
      </c>
      <c r="C330" s="50" t="s">
        <v>1295</v>
      </c>
      <c r="D330" s="19" t="s">
        <v>1296</v>
      </c>
      <c r="E330" s="87">
        <v>49.99</v>
      </c>
      <c r="F330" s="50" t="s">
        <v>1297</v>
      </c>
      <c r="G330" s="19" t="s">
        <v>1298</v>
      </c>
      <c r="H330" s="87">
        <v>49.99</v>
      </c>
      <c r="I330" s="19" t="s">
        <v>259</v>
      </c>
      <c r="J330" s="19">
        <v>1</v>
      </c>
      <c r="K330" s="59"/>
    </row>
    <row r="331" ht="140.25" spans="1:11">
      <c r="A331" s="121"/>
      <c r="B331" s="19" t="s">
        <v>1265</v>
      </c>
      <c r="C331" s="50" t="s">
        <v>1299</v>
      </c>
      <c r="D331" s="19" t="s">
        <v>1300</v>
      </c>
      <c r="E331" s="87">
        <v>20</v>
      </c>
      <c r="F331" s="50" t="s">
        <v>1301</v>
      </c>
      <c r="G331" s="19" t="s">
        <v>1302</v>
      </c>
      <c r="H331" s="87">
        <v>20</v>
      </c>
      <c r="I331" s="19" t="s">
        <v>234</v>
      </c>
      <c r="J331" s="19">
        <v>1</v>
      </c>
      <c r="K331" s="59"/>
    </row>
    <row r="332" ht="140.25" spans="1:10">
      <c r="A332" s="121"/>
      <c r="B332" s="19" t="s">
        <v>1265</v>
      </c>
      <c r="C332" s="50" t="s">
        <v>1303</v>
      </c>
      <c r="D332" s="19" t="s">
        <v>1304</v>
      </c>
      <c r="E332" s="87">
        <v>12.612</v>
      </c>
      <c r="F332" s="50" t="s">
        <v>1305</v>
      </c>
      <c r="G332" s="19" t="s">
        <v>1306</v>
      </c>
      <c r="H332" s="87">
        <v>12.612</v>
      </c>
      <c r="I332" s="19" t="s">
        <v>1307</v>
      </c>
      <c r="J332" s="19">
        <v>1</v>
      </c>
    </row>
    <row r="333" ht="140.25" spans="1:10">
      <c r="A333" s="121"/>
      <c r="B333" s="19" t="s">
        <v>1265</v>
      </c>
      <c r="C333" s="50" t="s">
        <v>1308</v>
      </c>
      <c r="D333" s="19" t="s">
        <v>1309</v>
      </c>
      <c r="E333" s="87">
        <v>20</v>
      </c>
      <c r="F333" s="50" t="s">
        <v>1310</v>
      </c>
      <c r="G333" s="19" t="s">
        <v>1311</v>
      </c>
      <c r="H333" s="87">
        <v>20</v>
      </c>
      <c r="I333" s="19" t="s">
        <v>1285</v>
      </c>
      <c r="J333" s="19">
        <v>1</v>
      </c>
    </row>
    <row r="334" ht="140.25" spans="1:10">
      <c r="A334" s="121"/>
      <c r="B334" s="19" t="s">
        <v>1265</v>
      </c>
      <c r="C334" s="50" t="s">
        <v>1312</v>
      </c>
      <c r="D334" s="19" t="s">
        <v>1313</v>
      </c>
      <c r="E334" s="51">
        <v>20</v>
      </c>
      <c r="F334" s="50" t="s">
        <v>1314</v>
      </c>
      <c r="G334" s="19" t="s">
        <v>1315</v>
      </c>
      <c r="H334" s="51">
        <v>20</v>
      </c>
      <c r="I334" s="19" t="s">
        <v>1316</v>
      </c>
      <c r="J334" s="19">
        <v>1</v>
      </c>
    </row>
    <row r="335" ht="153" spans="1:10">
      <c r="A335" s="121"/>
      <c r="B335" s="19" t="s">
        <v>1265</v>
      </c>
      <c r="C335" s="50" t="s">
        <v>1317</v>
      </c>
      <c r="D335" s="19" t="s">
        <v>1318</v>
      </c>
      <c r="E335" s="51">
        <v>35</v>
      </c>
      <c r="F335" s="50" t="s">
        <v>1319</v>
      </c>
      <c r="G335" s="19" t="s">
        <v>1320</v>
      </c>
      <c r="H335" s="51">
        <v>35</v>
      </c>
      <c r="I335" s="19" t="s">
        <v>1321</v>
      </c>
      <c r="J335" s="19">
        <v>1</v>
      </c>
    </row>
    <row r="336" ht="153" spans="1:10">
      <c r="A336" s="121"/>
      <c r="B336" s="19" t="s">
        <v>1265</v>
      </c>
      <c r="C336" s="50" t="s">
        <v>1322</v>
      </c>
      <c r="D336" s="19" t="s">
        <v>1323</v>
      </c>
      <c r="E336" s="87">
        <v>20</v>
      </c>
      <c r="F336" s="50" t="s">
        <v>1319</v>
      </c>
      <c r="G336" s="19" t="s">
        <v>1320</v>
      </c>
      <c r="H336" s="87">
        <v>20</v>
      </c>
      <c r="I336" s="19" t="s">
        <v>1285</v>
      </c>
      <c r="J336" s="19">
        <v>1</v>
      </c>
    </row>
    <row r="337" ht="153" spans="1:10">
      <c r="A337" s="121"/>
      <c r="B337" s="19" t="s">
        <v>1265</v>
      </c>
      <c r="C337" s="50" t="s">
        <v>1324</v>
      </c>
      <c r="D337" s="19" t="s">
        <v>1325</v>
      </c>
      <c r="E337" s="51">
        <v>20</v>
      </c>
      <c r="F337" s="26" t="s">
        <v>1326</v>
      </c>
      <c r="G337" s="19" t="s">
        <v>1320</v>
      </c>
      <c r="H337" s="51">
        <v>20</v>
      </c>
      <c r="I337" s="19" t="s">
        <v>1327</v>
      </c>
      <c r="J337" s="19">
        <v>1</v>
      </c>
    </row>
    <row r="338" ht="153" spans="1:10">
      <c r="A338" s="121"/>
      <c r="B338" s="19" t="s">
        <v>1265</v>
      </c>
      <c r="C338" s="50" t="s">
        <v>1328</v>
      </c>
      <c r="D338" s="19" t="s">
        <v>1329</v>
      </c>
      <c r="E338" s="51">
        <v>25</v>
      </c>
      <c r="F338" s="19" t="s">
        <v>1326</v>
      </c>
      <c r="G338" s="19" t="s">
        <v>1320</v>
      </c>
      <c r="H338" s="51">
        <v>25</v>
      </c>
      <c r="I338" s="19" t="s">
        <v>259</v>
      </c>
      <c r="J338" s="19">
        <v>1</v>
      </c>
    </row>
    <row r="339" ht="140.25" spans="1:10">
      <c r="A339" s="121"/>
      <c r="B339" s="19" t="s">
        <v>1265</v>
      </c>
      <c r="C339" s="50" t="s">
        <v>1330</v>
      </c>
      <c r="D339" s="19" t="s">
        <v>1331</v>
      </c>
      <c r="E339" s="51">
        <v>27.618</v>
      </c>
      <c r="F339" s="19" t="s">
        <v>1332</v>
      </c>
      <c r="G339" s="19" t="s">
        <v>1333</v>
      </c>
      <c r="H339" s="51">
        <v>27.618</v>
      </c>
      <c r="I339" s="19" t="s">
        <v>1072</v>
      </c>
      <c r="J339" s="19">
        <v>1</v>
      </c>
    </row>
    <row r="340" ht="140.25" spans="1:10">
      <c r="A340" s="121"/>
      <c r="B340" s="19" t="s">
        <v>1265</v>
      </c>
      <c r="C340" s="50" t="s">
        <v>1334</v>
      </c>
      <c r="D340" s="19" t="s">
        <v>1335</v>
      </c>
      <c r="E340" s="51">
        <v>40</v>
      </c>
      <c r="F340" s="19" t="s">
        <v>1336</v>
      </c>
      <c r="G340" s="19" t="s">
        <v>1337</v>
      </c>
      <c r="H340" s="51">
        <v>40</v>
      </c>
      <c r="I340" s="19" t="s">
        <v>1338</v>
      </c>
      <c r="J340" s="19">
        <v>1</v>
      </c>
    </row>
    <row r="341" ht="140.25" spans="1:10">
      <c r="A341" s="121"/>
      <c r="B341" s="19" t="s">
        <v>1265</v>
      </c>
      <c r="C341" s="50" t="s">
        <v>1339</v>
      </c>
      <c r="D341" s="19" t="s">
        <v>1340</v>
      </c>
      <c r="E341" s="51">
        <v>29</v>
      </c>
      <c r="F341" s="19" t="s">
        <v>1341</v>
      </c>
      <c r="G341" s="19" t="s">
        <v>1342</v>
      </c>
      <c r="H341" s="51">
        <v>29</v>
      </c>
      <c r="I341" s="19" t="s">
        <v>1343</v>
      </c>
      <c r="J341" s="19">
        <v>1</v>
      </c>
    </row>
    <row r="342" ht="191.25" spans="1:10">
      <c r="A342" s="121"/>
      <c r="B342" s="19" t="s">
        <v>1265</v>
      </c>
      <c r="C342" s="50" t="s">
        <v>1344</v>
      </c>
      <c r="D342" s="19" t="s">
        <v>1345</v>
      </c>
      <c r="E342" s="51">
        <v>35.863</v>
      </c>
      <c r="F342" s="19" t="s">
        <v>1346</v>
      </c>
      <c r="G342" s="19" t="s">
        <v>1347</v>
      </c>
      <c r="H342" s="51">
        <v>35.863</v>
      </c>
      <c r="I342" s="19" t="s">
        <v>1072</v>
      </c>
      <c r="J342" s="19">
        <v>1</v>
      </c>
    </row>
    <row r="343" ht="140.25" spans="1:10">
      <c r="A343" s="121"/>
      <c r="B343" s="19" t="s">
        <v>1265</v>
      </c>
      <c r="C343" s="50" t="s">
        <v>1348</v>
      </c>
      <c r="D343" s="19" t="s">
        <v>1349</v>
      </c>
      <c r="E343" s="51">
        <v>25</v>
      </c>
      <c r="F343" s="19" t="s">
        <v>1350</v>
      </c>
      <c r="G343" s="19" t="s">
        <v>1351</v>
      </c>
      <c r="H343" s="51">
        <v>25</v>
      </c>
      <c r="I343" s="19" t="s">
        <v>1352</v>
      </c>
      <c r="J343" s="19">
        <v>1</v>
      </c>
    </row>
    <row r="344" ht="140.25" spans="1:10">
      <c r="A344" s="121"/>
      <c r="B344" s="19" t="s">
        <v>1265</v>
      </c>
      <c r="C344" s="50" t="s">
        <v>1353</v>
      </c>
      <c r="D344" s="19" t="s">
        <v>1354</v>
      </c>
      <c r="E344" s="51">
        <v>15</v>
      </c>
      <c r="F344" s="19" t="s">
        <v>1355</v>
      </c>
      <c r="G344" s="19" t="s">
        <v>1356</v>
      </c>
      <c r="H344" s="51">
        <v>15</v>
      </c>
      <c r="I344" s="19" t="s">
        <v>1357</v>
      </c>
      <c r="J344" s="19">
        <v>1</v>
      </c>
    </row>
    <row r="345" ht="140.25" spans="1:10">
      <c r="A345" s="121"/>
      <c r="B345" s="19" t="s">
        <v>1265</v>
      </c>
      <c r="C345" s="50" t="s">
        <v>1358</v>
      </c>
      <c r="D345" s="19" t="s">
        <v>1359</v>
      </c>
      <c r="E345" s="51">
        <v>35</v>
      </c>
      <c r="F345" s="19" t="s">
        <v>1360</v>
      </c>
      <c r="G345" s="19" t="s">
        <v>1361</v>
      </c>
      <c r="H345" s="51">
        <v>35</v>
      </c>
      <c r="I345" s="19" t="s">
        <v>1362</v>
      </c>
      <c r="J345" s="19">
        <v>1</v>
      </c>
    </row>
    <row r="346" ht="102" spans="1:10">
      <c r="A346" s="121"/>
      <c r="B346" s="19" t="s">
        <v>1363</v>
      </c>
      <c r="C346" s="26" t="s">
        <v>1364</v>
      </c>
      <c r="D346" s="26" t="s">
        <v>1365</v>
      </c>
      <c r="E346" s="26" t="s">
        <v>1366</v>
      </c>
      <c r="F346" s="33"/>
      <c r="G346" s="33"/>
      <c r="H346" s="33"/>
      <c r="I346" s="26" t="s">
        <v>1367</v>
      </c>
      <c r="J346" s="26" t="s">
        <v>1368</v>
      </c>
    </row>
    <row r="347" ht="102" spans="1:10">
      <c r="A347" s="121"/>
      <c r="B347" s="19" t="s">
        <v>1363</v>
      </c>
      <c r="C347" s="26" t="s">
        <v>1369</v>
      </c>
      <c r="D347" s="26" t="s">
        <v>1370</v>
      </c>
      <c r="E347" s="26" t="s">
        <v>1371</v>
      </c>
      <c r="F347" s="26" t="s">
        <v>1372</v>
      </c>
      <c r="G347" s="26" t="s">
        <v>1373</v>
      </c>
      <c r="H347" s="26" t="s">
        <v>1374</v>
      </c>
      <c r="I347" s="26" t="s">
        <v>1375</v>
      </c>
      <c r="J347" s="26" t="s">
        <v>1376</v>
      </c>
    </row>
    <row r="348" ht="102" spans="1:10">
      <c r="A348" s="121"/>
      <c r="B348" s="19" t="s">
        <v>1363</v>
      </c>
      <c r="C348" s="26" t="s">
        <v>1377</v>
      </c>
      <c r="D348" s="26" t="s">
        <v>1378</v>
      </c>
      <c r="E348" s="26" t="s">
        <v>1379</v>
      </c>
      <c r="F348" s="33"/>
      <c r="G348" s="33"/>
      <c r="H348" s="33"/>
      <c r="I348" s="26" t="s">
        <v>1375</v>
      </c>
      <c r="J348" s="26" t="s">
        <v>1380</v>
      </c>
    </row>
    <row r="349" ht="102" spans="1:10">
      <c r="A349" s="121"/>
      <c r="B349" s="19" t="s">
        <v>1363</v>
      </c>
      <c r="C349" s="26" t="s">
        <v>1381</v>
      </c>
      <c r="D349" s="26" t="s">
        <v>1382</v>
      </c>
      <c r="E349" s="123">
        <v>49.9</v>
      </c>
      <c r="F349" s="26" t="s">
        <v>1383</v>
      </c>
      <c r="G349" s="26" t="s">
        <v>1384</v>
      </c>
      <c r="H349" s="26" t="s">
        <v>1374</v>
      </c>
      <c r="I349" s="26" t="s">
        <v>1385</v>
      </c>
      <c r="J349" s="26" t="s">
        <v>105</v>
      </c>
    </row>
    <row r="350" ht="102" spans="1:10">
      <c r="A350" s="121"/>
      <c r="B350" s="19" t="s">
        <v>1363</v>
      </c>
      <c r="C350" s="26" t="s">
        <v>1386</v>
      </c>
      <c r="D350" s="26" t="s">
        <v>1387</v>
      </c>
      <c r="E350" s="123">
        <v>49.5</v>
      </c>
      <c r="F350" s="26" t="s">
        <v>1388</v>
      </c>
      <c r="G350" s="26" t="s">
        <v>1389</v>
      </c>
      <c r="H350" s="26" t="s">
        <v>1390</v>
      </c>
      <c r="I350" s="26" t="s">
        <v>1385</v>
      </c>
      <c r="J350" s="26" t="s">
        <v>105</v>
      </c>
    </row>
    <row r="351" ht="102" spans="1:10">
      <c r="A351" s="121"/>
      <c r="B351" s="19" t="s">
        <v>1363</v>
      </c>
      <c r="C351" s="26" t="s">
        <v>1391</v>
      </c>
      <c r="D351" s="26" t="s">
        <v>1392</v>
      </c>
      <c r="E351" s="123">
        <v>49.5</v>
      </c>
      <c r="F351" s="26"/>
      <c r="G351" s="26"/>
      <c r="H351" s="26"/>
      <c r="I351" s="26" t="s">
        <v>1385</v>
      </c>
      <c r="J351" s="26" t="s">
        <v>105</v>
      </c>
    </row>
    <row r="352" ht="102" spans="1:10">
      <c r="A352" s="121"/>
      <c r="B352" s="19" t="s">
        <v>1363</v>
      </c>
      <c r="C352" s="26" t="s">
        <v>1393</v>
      </c>
      <c r="D352" s="26" t="s">
        <v>1394</v>
      </c>
      <c r="E352" s="123">
        <v>10</v>
      </c>
      <c r="F352" s="26" t="s">
        <v>1395</v>
      </c>
      <c r="G352" s="26" t="s">
        <v>1396</v>
      </c>
      <c r="H352" s="26" t="s">
        <v>1397</v>
      </c>
      <c r="I352" s="26" t="s">
        <v>1385</v>
      </c>
      <c r="J352" s="26" t="s">
        <v>105</v>
      </c>
    </row>
    <row r="353" ht="102" spans="1:10">
      <c r="A353" s="121"/>
      <c r="B353" s="19" t="s">
        <v>1363</v>
      </c>
      <c r="C353" s="26" t="s">
        <v>1398</v>
      </c>
      <c r="D353" s="26" t="s">
        <v>1399</v>
      </c>
      <c r="E353" s="123">
        <v>10</v>
      </c>
      <c r="F353" s="26"/>
      <c r="G353" s="26"/>
      <c r="H353" s="26"/>
      <c r="I353" s="26" t="s">
        <v>1385</v>
      </c>
      <c r="J353" s="26" t="s">
        <v>105</v>
      </c>
    </row>
    <row r="354" ht="102" spans="1:10">
      <c r="A354" s="121"/>
      <c r="B354" s="19" t="s">
        <v>1363</v>
      </c>
      <c r="C354" s="26" t="s">
        <v>1400</v>
      </c>
      <c r="D354" s="26" t="s">
        <v>1401</v>
      </c>
      <c r="E354" s="123">
        <v>40</v>
      </c>
      <c r="F354" s="26"/>
      <c r="G354" s="26"/>
      <c r="H354" s="26"/>
      <c r="I354" s="26" t="s">
        <v>1375</v>
      </c>
      <c r="J354" s="26" t="s">
        <v>105</v>
      </c>
    </row>
    <row r="355" ht="102" spans="1:10">
      <c r="A355" s="121"/>
      <c r="B355" s="19" t="s">
        <v>1363</v>
      </c>
      <c r="C355" s="26" t="s">
        <v>1402</v>
      </c>
      <c r="D355" s="26" t="s">
        <v>1403</v>
      </c>
      <c r="E355" s="26" t="s">
        <v>1374</v>
      </c>
      <c r="F355" s="26" t="s">
        <v>1404</v>
      </c>
      <c r="G355" s="26" t="s">
        <v>1405</v>
      </c>
      <c r="H355" s="26" t="s">
        <v>1374</v>
      </c>
      <c r="I355" s="26" t="s">
        <v>1375</v>
      </c>
      <c r="J355" s="26" t="s">
        <v>105</v>
      </c>
    </row>
    <row r="356" ht="102" spans="1:10">
      <c r="A356" s="121"/>
      <c r="B356" s="19" t="s">
        <v>1363</v>
      </c>
      <c r="C356" s="26" t="s">
        <v>1406</v>
      </c>
      <c r="D356" s="26" t="s">
        <v>1407</v>
      </c>
      <c r="E356" s="26" t="s">
        <v>1408</v>
      </c>
      <c r="F356" s="26" t="s">
        <v>1409</v>
      </c>
      <c r="G356" s="26" t="s">
        <v>1405</v>
      </c>
      <c r="H356" s="26" t="s">
        <v>1408</v>
      </c>
      <c r="I356" s="26" t="s">
        <v>1375</v>
      </c>
      <c r="J356" s="26" t="s">
        <v>105</v>
      </c>
    </row>
    <row r="357" ht="102" spans="1:10">
      <c r="A357" s="121"/>
      <c r="B357" s="19" t="s">
        <v>1363</v>
      </c>
      <c r="C357" s="26" t="s">
        <v>1410</v>
      </c>
      <c r="D357" s="26" t="s">
        <v>1411</v>
      </c>
      <c r="E357" s="26" t="s">
        <v>1412</v>
      </c>
      <c r="F357" s="26" t="s">
        <v>1413</v>
      </c>
      <c r="G357" s="26" t="s">
        <v>1414</v>
      </c>
      <c r="H357" s="26" t="s">
        <v>1412</v>
      </c>
      <c r="I357" s="26" t="s">
        <v>1375</v>
      </c>
      <c r="J357" s="26" t="s">
        <v>105</v>
      </c>
    </row>
    <row r="358" ht="102" spans="1:10">
      <c r="A358" s="121"/>
      <c r="B358" s="19" t="s">
        <v>1363</v>
      </c>
      <c r="C358" s="26" t="s">
        <v>1415</v>
      </c>
      <c r="D358" s="26" t="s">
        <v>1416</v>
      </c>
      <c r="E358" s="26" t="s">
        <v>1374</v>
      </c>
      <c r="F358" s="26" t="s">
        <v>1417</v>
      </c>
      <c r="G358" s="26" t="s">
        <v>1405</v>
      </c>
      <c r="H358" s="26" t="s">
        <v>1418</v>
      </c>
      <c r="I358" s="26" t="s">
        <v>1375</v>
      </c>
      <c r="J358" s="26" t="s">
        <v>105</v>
      </c>
    </row>
    <row r="359" ht="102" spans="1:10">
      <c r="A359" s="121"/>
      <c r="B359" s="19" t="s">
        <v>1363</v>
      </c>
      <c r="C359" s="26" t="s">
        <v>1419</v>
      </c>
      <c r="D359" s="26" t="s">
        <v>1420</v>
      </c>
      <c r="E359" s="26" t="s">
        <v>1374</v>
      </c>
      <c r="F359" s="26"/>
      <c r="G359" s="26"/>
      <c r="H359" s="26"/>
      <c r="I359" s="26" t="s">
        <v>1375</v>
      </c>
      <c r="J359" s="26" t="s">
        <v>105</v>
      </c>
    </row>
    <row r="360" ht="102" spans="1:10">
      <c r="A360" s="121"/>
      <c r="B360" s="19" t="s">
        <v>1363</v>
      </c>
      <c r="C360" s="26" t="s">
        <v>1421</v>
      </c>
      <c r="D360" s="26" t="s">
        <v>1422</v>
      </c>
      <c r="E360" s="123">
        <v>24.7</v>
      </c>
      <c r="F360" s="26" t="s">
        <v>1423</v>
      </c>
      <c r="G360" s="26" t="s">
        <v>1424</v>
      </c>
      <c r="H360" s="26" t="s">
        <v>1408</v>
      </c>
      <c r="I360" s="26" t="s">
        <v>1375</v>
      </c>
      <c r="J360" s="26" t="s">
        <v>105</v>
      </c>
    </row>
    <row r="361" ht="102" spans="1:10">
      <c r="A361" s="121"/>
      <c r="B361" s="19" t="s">
        <v>1363</v>
      </c>
      <c r="C361" s="26" t="s">
        <v>1425</v>
      </c>
      <c r="D361" s="26" t="s">
        <v>1426</v>
      </c>
      <c r="E361" s="123">
        <v>24.7</v>
      </c>
      <c r="F361" s="26"/>
      <c r="G361" s="26"/>
      <c r="H361" s="26"/>
      <c r="I361" s="26" t="s">
        <v>1375</v>
      </c>
      <c r="J361" s="26" t="s">
        <v>105</v>
      </c>
    </row>
    <row r="362" ht="102" spans="1:10">
      <c r="A362" s="121"/>
      <c r="B362" s="19" t="s">
        <v>1363</v>
      </c>
      <c r="C362" s="26" t="s">
        <v>1427</v>
      </c>
      <c r="D362" s="26" t="s">
        <v>1428</v>
      </c>
      <c r="E362" s="26" t="s">
        <v>1429</v>
      </c>
      <c r="F362" s="33"/>
      <c r="G362" s="33"/>
      <c r="H362" s="33"/>
      <c r="I362" s="26" t="s">
        <v>1375</v>
      </c>
      <c r="J362" s="26" t="s">
        <v>1430</v>
      </c>
    </row>
    <row r="363" ht="102" spans="1:10">
      <c r="A363" s="121"/>
      <c r="B363" s="19" t="s">
        <v>1363</v>
      </c>
      <c r="C363" s="26" t="s">
        <v>1431</v>
      </c>
      <c r="D363" s="26" t="s">
        <v>1432</v>
      </c>
      <c r="E363" s="123">
        <v>49.5</v>
      </c>
      <c r="F363" s="26" t="s">
        <v>1388</v>
      </c>
      <c r="G363" s="26" t="s">
        <v>1433</v>
      </c>
      <c r="H363" s="26" t="s">
        <v>1408</v>
      </c>
      <c r="I363" s="26" t="s">
        <v>1434</v>
      </c>
      <c r="J363" s="26" t="s">
        <v>105</v>
      </c>
    </row>
    <row r="364" ht="102" spans="1:10">
      <c r="A364" s="121"/>
      <c r="B364" s="19" t="s">
        <v>1363</v>
      </c>
      <c r="C364" s="26" t="s">
        <v>1435</v>
      </c>
      <c r="D364" s="26" t="s">
        <v>1422</v>
      </c>
      <c r="E364" s="123">
        <v>24.7</v>
      </c>
      <c r="F364" s="26" t="s">
        <v>1436</v>
      </c>
      <c r="G364" s="26" t="s">
        <v>1437</v>
      </c>
      <c r="H364" s="26" t="s">
        <v>1408</v>
      </c>
      <c r="I364" s="26" t="s">
        <v>1375</v>
      </c>
      <c r="J364" s="26" t="s">
        <v>105</v>
      </c>
    </row>
    <row r="365" ht="102" spans="1:10">
      <c r="A365" s="121"/>
      <c r="B365" s="19" t="s">
        <v>1363</v>
      </c>
      <c r="C365" s="26" t="s">
        <v>1438</v>
      </c>
      <c r="D365" s="26" t="s">
        <v>1426</v>
      </c>
      <c r="E365" s="123">
        <v>24.7</v>
      </c>
      <c r="F365" s="26"/>
      <c r="G365" s="26"/>
      <c r="H365" s="26"/>
      <c r="I365" s="26" t="s">
        <v>1375</v>
      </c>
      <c r="J365" s="26" t="s">
        <v>105</v>
      </c>
    </row>
    <row r="366" ht="102" spans="1:10">
      <c r="A366" s="121"/>
      <c r="B366" s="19" t="s">
        <v>1363</v>
      </c>
      <c r="C366" s="26" t="s">
        <v>1439</v>
      </c>
      <c r="D366" s="26" t="s">
        <v>1440</v>
      </c>
      <c r="E366" s="26" t="s">
        <v>1374</v>
      </c>
      <c r="F366" s="26" t="s">
        <v>1441</v>
      </c>
      <c r="G366" s="26" t="s">
        <v>1442</v>
      </c>
      <c r="H366" s="26" t="s">
        <v>1443</v>
      </c>
      <c r="I366" s="26" t="s">
        <v>1375</v>
      </c>
      <c r="J366" s="26" t="s">
        <v>105</v>
      </c>
    </row>
    <row r="367" ht="102" spans="1:10">
      <c r="A367" s="121"/>
      <c r="B367" s="19" t="s">
        <v>1363</v>
      </c>
      <c r="C367" s="26" t="s">
        <v>1444</v>
      </c>
      <c r="D367" s="26" t="s">
        <v>1445</v>
      </c>
      <c r="E367" s="26" t="s">
        <v>1374</v>
      </c>
      <c r="F367" s="26"/>
      <c r="G367" s="26"/>
      <c r="H367" s="26"/>
      <c r="I367" s="26" t="s">
        <v>1375</v>
      </c>
      <c r="J367" s="26" t="s">
        <v>105</v>
      </c>
    </row>
    <row r="368" ht="102" spans="1:10">
      <c r="A368" s="121"/>
      <c r="B368" s="19" t="s">
        <v>1363</v>
      </c>
      <c r="C368" s="26" t="s">
        <v>1446</v>
      </c>
      <c r="D368" s="26" t="s">
        <v>1447</v>
      </c>
      <c r="E368" s="26" t="s">
        <v>1374</v>
      </c>
      <c r="F368" s="26"/>
      <c r="G368" s="26"/>
      <c r="H368" s="26"/>
      <c r="I368" s="26" t="s">
        <v>1385</v>
      </c>
      <c r="J368" s="26" t="s">
        <v>105</v>
      </c>
    </row>
    <row r="369" ht="102" spans="1:10">
      <c r="A369" s="121"/>
      <c r="B369" s="19" t="s">
        <v>1363</v>
      </c>
      <c r="C369" s="26" t="s">
        <v>1448</v>
      </c>
      <c r="D369" s="26" t="s">
        <v>1449</v>
      </c>
      <c r="E369" s="26" t="s">
        <v>1450</v>
      </c>
      <c r="F369" s="26" t="s">
        <v>1451</v>
      </c>
      <c r="G369" s="26" t="s">
        <v>1452</v>
      </c>
      <c r="H369" s="26" t="s">
        <v>1453</v>
      </c>
      <c r="I369" s="26" t="s">
        <v>1375</v>
      </c>
      <c r="J369" s="26" t="s">
        <v>1454</v>
      </c>
    </row>
    <row r="370" ht="102" spans="1:10">
      <c r="A370" s="121"/>
      <c r="B370" s="19" t="s">
        <v>1363</v>
      </c>
      <c r="C370" s="26" t="s">
        <v>1455</v>
      </c>
      <c r="D370" s="26" t="s">
        <v>1456</v>
      </c>
      <c r="E370" s="26" t="s">
        <v>1366</v>
      </c>
      <c r="F370" s="33"/>
      <c r="G370" s="33"/>
      <c r="H370" s="33"/>
      <c r="I370" s="26" t="s">
        <v>1457</v>
      </c>
      <c r="J370" s="26" t="s">
        <v>1454</v>
      </c>
    </row>
    <row r="371" ht="102" spans="1:10">
      <c r="A371" s="121"/>
      <c r="B371" s="19" t="s">
        <v>1363</v>
      </c>
      <c r="C371" s="26" t="s">
        <v>1458</v>
      </c>
      <c r="D371" s="26" t="s">
        <v>1459</v>
      </c>
      <c r="E371" s="26" t="s">
        <v>1460</v>
      </c>
      <c r="F371" s="33"/>
      <c r="G371" s="33"/>
      <c r="H371" s="33"/>
      <c r="I371" s="26" t="s">
        <v>1385</v>
      </c>
      <c r="J371" s="26" t="s">
        <v>1454</v>
      </c>
    </row>
    <row r="372" ht="102" spans="1:10">
      <c r="A372" s="121"/>
      <c r="B372" s="19" t="s">
        <v>1363</v>
      </c>
      <c r="C372" s="26" t="s">
        <v>1461</v>
      </c>
      <c r="D372" s="26" t="s">
        <v>1462</v>
      </c>
      <c r="E372" s="26" t="s">
        <v>1463</v>
      </c>
      <c r="F372" s="33"/>
      <c r="G372" s="33"/>
      <c r="H372" s="33"/>
      <c r="I372" s="26" t="s">
        <v>1385</v>
      </c>
      <c r="J372" s="26" t="s">
        <v>1454</v>
      </c>
    </row>
    <row r="373" ht="102" spans="1:10">
      <c r="A373" s="121"/>
      <c r="B373" s="19" t="s">
        <v>1363</v>
      </c>
      <c r="C373" s="26" t="s">
        <v>1464</v>
      </c>
      <c r="D373" s="26" t="s">
        <v>1465</v>
      </c>
      <c r="E373" s="26" t="s">
        <v>1466</v>
      </c>
      <c r="F373" s="33"/>
      <c r="G373" s="33"/>
      <c r="H373" s="33"/>
      <c r="I373" s="26" t="s">
        <v>1385</v>
      </c>
      <c r="J373" s="26" t="s">
        <v>1467</v>
      </c>
    </row>
    <row r="374" ht="102" spans="1:10">
      <c r="A374" s="121"/>
      <c r="B374" s="19" t="s">
        <v>1363</v>
      </c>
      <c r="C374" s="26" t="s">
        <v>1468</v>
      </c>
      <c r="D374" s="26" t="s">
        <v>1469</v>
      </c>
      <c r="E374" s="26" t="s">
        <v>1470</v>
      </c>
      <c r="F374" s="33"/>
      <c r="G374" s="33"/>
      <c r="H374" s="33"/>
      <c r="I374" s="26" t="s">
        <v>1385</v>
      </c>
      <c r="J374" s="26" t="s">
        <v>1471</v>
      </c>
    </row>
    <row r="375" ht="102" spans="1:10">
      <c r="A375" s="121"/>
      <c r="B375" s="19" t="s">
        <v>1363</v>
      </c>
      <c r="C375" s="26" t="s">
        <v>1472</v>
      </c>
      <c r="D375" s="26" t="s">
        <v>1473</v>
      </c>
      <c r="E375" s="26" t="s">
        <v>1474</v>
      </c>
      <c r="F375" s="33"/>
      <c r="G375" s="33"/>
      <c r="H375" s="33"/>
      <c r="I375" s="26" t="s">
        <v>1385</v>
      </c>
      <c r="J375" s="26" t="s">
        <v>1475</v>
      </c>
    </row>
    <row r="376" ht="102" spans="1:10">
      <c r="A376" s="121"/>
      <c r="B376" s="19" t="s">
        <v>1363</v>
      </c>
      <c r="C376" s="26" t="s">
        <v>1476</v>
      </c>
      <c r="D376" s="26" t="s">
        <v>1365</v>
      </c>
      <c r="E376" s="26" t="s">
        <v>1366</v>
      </c>
      <c r="F376" s="26" t="s">
        <v>1477</v>
      </c>
      <c r="G376" s="26" t="s">
        <v>1478</v>
      </c>
      <c r="H376" s="26" t="s">
        <v>1479</v>
      </c>
      <c r="I376" s="26" t="s">
        <v>1367</v>
      </c>
      <c r="J376" s="26" t="s">
        <v>1368</v>
      </c>
    </row>
    <row r="377" ht="102" spans="1:10">
      <c r="A377" s="121"/>
      <c r="B377" s="19" t="s">
        <v>1363</v>
      </c>
      <c r="C377" s="26" t="s">
        <v>1480</v>
      </c>
      <c r="D377" s="26" t="s">
        <v>1481</v>
      </c>
      <c r="E377" s="26" t="s">
        <v>1408</v>
      </c>
      <c r="F377" s="26" t="s">
        <v>1482</v>
      </c>
      <c r="G377" s="26" t="s">
        <v>1483</v>
      </c>
      <c r="H377" s="26" t="s">
        <v>1408</v>
      </c>
      <c r="I377" s="26" t="s">
        <v>1375</v>
      </c>
      <c r="J377" s="26" t="s">
        <v>105</v>
      </c>
    </row>
    <row r="378" ht="102" spans="1:10">
      <c r="A378" s="121"/>
      <c r="B378" s="19" t="s">
        <v>1363</v>
      </c>
      <c r="C378" s="26" t="s">
        <v>1484</v>
      </c>
      <c r="D378" s="26" t="s">
        <v>1485</v>
      </c>
      <c r="E378" s="26" t="s">
        <v>1486</v>
      </c>
      <c r="F378" s="26" t="s">
        <v>1487</v>
      </c>
      <c r="G378" s="26" t="s">
        <v>1488</v>
      </c>
      <c r="H378" s="26" t="s">
        <v>1486</v>
      </c>
      <c r="I378" s="26" t="s">
        <v>1375</v>
      </c>
      <c r="J378" s="26" t="s">
        <v>105</v>
      </c>
    </row>
    <row r="379" ht="102" spans="1:10">
      <c r="A379" s="121"/>
      <c r="B379" s="19" t="s">
        <v>1363</v>
      </c>
      <c r="C379" s="26" t="s">
        <v>1489</v>
      </c>
      <c r="D379" s="26" t="s">
        <v>1490</v>
      </c>
      <c r="E379" s="26" t="s">
        <v>1491</v>
      </c>
      <c r="F379" s="26" t="s">
        <v>1388</v>
      </c>
      <c r="G379" s="26" t="s">
        <v>1492</v>
      </c>
      <c r="H379" s="26" t="s">
        <v>1491</v>
      </c>
      <c r="I379" s="26" t="s">
        <v>1375</v>
      </c>
      <c r="J379" s="26" t="s">
        <v>1493</v>
      </c>
    </row>
    <row r="380" ht="102" spans="1:10">
      <c r="A380" s="121"/>
      <c r="B380" s="19" t="s">
        <v>1363</v>
      </c>
      <c r="C380" s="26" t="s">
        <v>1494</v>
      </c>
      <c r="D380" s="26" t="s">
        <v>1465</v>
      </c>
      <c r="E380" s="26" t="s">
        <v>1495</v>
      </c>
      <c r="F380" s="26" t="s">
        <v>1496</v>
      </c>
      <c r="G380" s="26" t="s">
        <v>1497</v>
      </c>
      <c r="H380" s="26" t="s">
        <v>1495</v>
      </c>
      <c r="I380" s="26" t="s">
        <v>1385</v>
      </c>
      <c r="J380" s="26" t="s">
        <v>1498</v>
      </c>
    </row>
    <row r="381" ht="102" spans="1:10">
      <c r="A381" s="121"/>
      <c r="B381" s="19" t="s">
        <v>1363</v>
      </c>
      <c r="C381" s="26" t="s">
        <v>1499</v>
      </c>
      <c r="D381" s="26" t="s">
        <v>1469</v>
      </c>
      <c r="E381" s="26" t="s">
        <v>1500</v>
      </c>
      <c r="F381" s="26" t="s">
        <v>1501</v>
      </c>
      <c r="G381" s="26" t="s">
        <v>1502</v>
      </c>
      <c r="H381" s="26" t="s">
        <v>1500</v>
      </c>
      <c r="I381" s="26" t="s">
        <v>1385</v>
      </c>
      <c r="J381" s="26" t="s">
        <v>1498</v>
      </c>
    </row>
    <row r="382" ht="127.5" spans="1:10">
      <c r="A382" s="121"/>
      <c r="B382" s="19" t="s">
        <v>1363</v>
      </c>
      <c r="C382" s="26" t="s">
        <v>1503</v>
      </c>
      <c r="D382" s="26" t="s">
        <v>1473</v>
      </c>
      <c r="E382" s="26" t="s">
        <v>1504</v>
      </c>
      <c r="F382" s="26" t="s">
        <v>1505</v>
      </c>
      <c r="G382" s="26" t="s">
        <v>1506</v>
      </c>
      <c r="H382" s="26" t="s">
        <v>1504</v>
      </c>
      <c r="I382" s="26" t="s">
        <v>1385</v>
      </c>
      <c r="J382" s="26" t="s">
        <v>1498</v>
      </c>
    </row>
    <row r="383" ht="114.75" spans="1:10">
      <c r="A383" s="121"/>
      <c r="B383" s="19" t="s">
        <v>1363</v>
      </c>
      <c r="C383" s="26" t="s">
        <v>1507</v>
      </c>
      <c r="D383" s="26" t="s">
        <v>1508</v>
      </c>
      <c r="E383" s="26" t="s">
        <v>1509</v>
      </c>
      <c r="F383" s="26" t="s">
        <v>1510</v>
      </c>
      <c r="G383" s="26" t="s">
        <v>1511</v>
      </c>
      <c r="H383" s="26" t="s">
        <v>1509</v>
      </c>
      <c r="I383" s="26" t="s">
        <v>1385</v>
      </c>
      <c r="J383" s="26" t="s">
        <v>1498</v>
      </c>
    </row>
    <row r="384" ht="102" spans="1:10">
      <c r="A384" s="121"/>
      <c r="B384" s="19" t="s">
        <v>1363</v>
      </c>
      <c r="C384" s="26" t="s">
        <v>1512</v>
      </c>
      <c r="D384" s="26" t="s">
        <v>1513</v>
      </c>
      <c r="E384" s="26" t="s">
        <v>1514</v>
      </c>
      <c r="F384" s="26"/>
      <c r="G384" s="26"/>
      <c r="H384" s="26"/>
      <c r="I384" s="26" t="s">
        <v>1515</v>
      </c>
      <c r="J384" s="26" t="s">
        <v>93</v>
      </c>
    </row>
    <row r="385" ht="114.75" spans="1:10">
      <c r="A385" s="121"/>
      <c r="B385" s="19" t="s">
        <v>1363</v>
      </c>
      <c r="C385" s="26" t="s">
        <v>1516</v>
      </c>
      <c r="D385" s="26" t="s">
        <v>1517</v>
      </c>
      <c r="E385" s="26" t="s">
        <v>1518</v>
      </c>
      <c r="F385" s="26" t="s">
        <v>1519</v>
      </c>
      <c r="G385" s="26" t="s">
        <v>1511</v>
      </c>
      <c r="H385" s="26" t="s">
        <v>1520</v>
      </c>
      <c r="I385" s="26" t="s">
        <v>1385</v>
      </c>
      <c r="J385" s="26" t="s">
        <v>1498</v>
      </c>
    </row>
    <row r="386" ht="102" spans="1:10">
      <c r="A386" s="121"/>
      <c r="B386" s="19" t="s">
        <v>1363</v>
      </c>
      <c r="C386" s="26" t="s">
        <v>1521</v>
      </c>
      <c r="D386" s="26" t="s">
        <v>1522</v>
      </c>
      <c r="E386" s="26" t="s">
        <v>1523</v>
      </c>
      <c r="F386" s="26" t="s">
        <v>1524</v>
      </c>
      <c r="G386" s="26" t="s">
        <v>1525</v>
      </c>
      <c r="H386" s="26" t="s">
        <v>1523</v>
      </c>
      <c r="I386" s="26" t="s">
        <v>1385</v>
      </c>
      <c r="J386" s="26" t="s">
        <v>105</v>
      </c>
    </row>
    <row r="387" ht="102" spans="1:10">
      <c r="A387" s="121"/>
      <c r="B387" s="19" t="s">
        <v>1363</v>
      </c>
      <c r="C387" s="26" t="s">
        <v>1526</v>
      </c>
      <c r="D387" s="26" t="s">
        <v>1527</v>
      </c>
      <c r="E387" s="26" t="s">
        <v>1374</v>
      </c>
      <c r="F387" s="26" t="s">
        <v>1528</v>
      </c>
      <c r="G387" s="26" t="s">
        <v>1529</v>
      </c>
      <c r="H387" s="26" t="s">
        <v>1374</v>
      </c>
      <c r="I387" s="26" t="s">
        <v>1385</v>
      </c>
      <c r="J387" s="26" t="s">
        <v>105</v>
      </c>
    </row>
    <row r="388" ht="102" spans="1:10">
      <c r="A388" s="121"/>
      <c r="B388" s="19" t="s">
        <v>1363</v>
      </c>
      <c r="C388" s="26" t="s">
        <v>1530</v>
      </c>
      <c r="D388" s="26" t="s">
        <v>1531</v>
      </c>
      <c r="E388" s="26" t="s">
        <v>1374</v>
      </c>
      <c r="F388" s="26" t="s">
        <v>1532</v>
      </c>
      <c r="G388" s="26" t="s">
        <v>1533</v>
      </c>
      <c r="H388" s="26" t="s">
        <v>1374</v>
      </c>
      <c r="I388" s="26" t="s">
        <v>1385</v>
      </c>
      <c r="J388" s="26" t="s">
        <v>105</v>
      </c>
    </row>
    <row r="389" ht="102" spans="1:10">
      <c r="A389" s="121"/>
      <c r="B389" s="19" t="s">
        <v>1363</v>
      </c>
      <c r="C389" s="26" t="s">
        <v>1534</v>
      </c>
      <c r="D389" s="26" t="s">
        <v>1535</v>
      </c>
      <c r="E389" s="26" t="s">
        <v>1536</v>
      </c>
      <c r="F389" s="26" t="s">
        <v>1537</v>
      </c>
      <c r="G389" s="26" t="s">
        <v>1538</v>
      </c>
      <c r="H389" s="26" t="s">
        <v>1536</v>
      </c>
      <c r="I389" s="26" t="s">
        <v>1385</v>
      </c>
      <c r="J389" s="26" t="s">
        <v>105</v>
      </c>
    </row>
    <row r="390" ht="102" spans="1:10">
      <c r="A390" s="121"/>
      <c r="B390" s="19" t="s">
        <v>1363</v>
      </c>
      <c r="C390" s="26" t="s">
        <v>1539</v>
      </c>
      <c r="D390" s="26" t="s">
        <v>1540</v>
      </c>
      <c r="E390" s="26" t="s">
        <v>1541</v>
      </c>
      <c r="F390" s="26"/>
      <c r="G390" s="26" t="s">
        <v>1542</v>
      </c>
      <c r="H390" s="26" t="s">
        <v>1541</v>
      </c>
      <c r="I390" s="26" t="s">
        <v>1543</v>
      </c>
      <c r="J390" s="26" t="s">
        <v>93</v>
      </c>
    </row>
    <row r="391" ht="102" spans="1:10">
      <c r="A391" s="121"/>
      <c r="B391" s="19" t="s">
        <v>1363</v>
      </c>
      <c r="C391" s="26" t="s">
        <v>1544</v>
      </c>
      <c r="D391" s="26" t="s">
        <v>1545</v>
      </c>
      <c r="E391" s="26" t="s">
        <v>1546</v>
      </c>
      <c r="F391" s="26"/>
      <c r="G391" s="26" t="s">
        <v>1542</v>
      </c>
      <c r="H391" s="26" t="s">
        <v>1547</v>
      </c>
      <c r="I391" s="26" t="s">
        <v>1543</v>
      </c>
      <c r="J391" s="26" t="s">
        <v>93</v>
      </c>
    </row>
    <row r="392" ht="114.75" spans="1:15">
      <c r="A392" s="124"/>
      <c r="B392" s="19" t="s">
        <v>1363</v>
      </c>
      <c r="C392" s="26" t="s">
        <v>1548</v>
      </c>
      <c r="D392" s="26" t="s">
        <v>1549</v>
      </c>
      <c r="E392" s="26" t="s">
        <v>1536</v>
      </c>
      <c r="F392" s="26" t="s">
        <v>1550</v>
      </c>
      <c r="G392" s="26" t="s">
        <v>1551</v>
      </c>
      <c r="H392" s="26" t="s">
        <v>1536</v>
      </c>
      <c r="I392" s="26" t="s">
        <v>1385</v>
      </c>
      <c r="J392" s="26" t="s">
        <v>105</v>
      </c>
      <c r="O392" s="98"/>
    </row>
    <row r="393" ht="102" spans="1:10">
      <c r="A393" s="121"/>
      <c r="B393" s="19" t="s">
        <v>1363</v>
      </c>
      <c r="C393" s="26" t="s">
        <v>1552</v>
      </c>
      <c r="D393" s="26" t="s">
        <v>1553</v>
      </c>
      <c r="E393" s="26" t="s">
        <v>1536</v>
      </c>
      <c r="F393" s="26" t="s">
        <v>1554</v>
      </c>
      <c r="G393" s="26" t="s">
        <v>1555</v>
      </c>
      <c r="H393" s="26" t="s">
        <v>1536</v>
      </c>
      <c r="I393" s="26" t="s">
        <v>1385</v>
      </c>
      <c r="J393" s="26" t="s">
        <v>105</v>
      </c>
    </row>
    <row r="394" ht="102" spans="1:10">
      <c r="A394" s="121"/>
      <c r="B394" s="19" t="s">
        <v>1363</v>
      </c>
      <c r="C394" s="26" t="s">
        <v>1556</v>
      </c>
      <c r="D394" s="26" t="s">
        <v>1557</v>
      </c>
      <c r="E394" s="26" t="s">
        <v>1558</v>
      </c>
      <c r="F394" s="26" t="s">
        <v>1559</v>
      </c>
      <c r="G394" s="26" t="s">
        <v>1560</v>
      </c>
      <c r="H394" s="26" t="s">
        <v>1558</v>
      </c>
      <c r="I394" s="26" t="s">
        <v>1385</v>
      </c>
      <c r="J394" s="26" t="s">
        <v>105</v>
      </c>
    </row>
    <row r="395" ht="102" spans="1:10">
      <c r="A395" s="121"/>
      <c r="B395" s="19" t="s">
        <v>1363</v>
      </c>
      <c r="C395" s="26" t="s">
        <v>1561</v>
      </c>
      <c r="D395" s="26" t="s">
        <v>1562</v>
      </c>
      <c r="E395" s="26" t="s">
        <v>1558</v>
      </c>
      <c r="F395" s="26" t="s">
        <v>1563</v>
      </c>
      <c r="G395" s="26" t="s">
        <v>1564</v>
      </c>
      <c r="H395" s="26" t="s">
        <v>1558</v>
      </c>
      <c r="I395" s="26" t="s">
        <v>1385</v>
      </c>
      <c r="J395" s="26" t="s">
        <v>105</v>
      </c>
    </row>
    <row r="396" ht="102" spans="1:10">
      <c r="A396" s="121"/>
      <c r="B396" s="19" t="s">
        <v>1363</v>
      </c>
      <c r="C396" s="26" t="s">
        <v>1565</v>
      </c>
      <c r="D396" s="26" t="s">
        <v>1462</v>
      </c>
      <c r="E396" s="26" t="s">
        <v>1463</v>
      </c>
      <c r="F396" s="33"/>
      <c r="G396" s="33"/>
      <c r="H396" s="33"/>
      <c r="I396" s="26" t="s">
        <v>1385</v>
      </c>
      <c r="J396" s="26" t="s">
        <v>1566</v>
      </c>
    </row>
    <row r="397" ht="102" spans="1:10">
      <c r="A397" s="121"/>
      <c r="B397" s="19" t="s">
        <v>1363</v>
      </c>
      <c r="C397" s="26" t="s">
        <v>1567</v>
      </c>
      <c r="D397" s="26" t="s">
        <v>1459</v>
      </c>
      <c r="E397" s="26" t="s">
        <v>1460</v>
      </c>
      <c r="F397" s="33"/>
      <c r="G397" s="33"/>
      <c r="H397" s="33"/>
      <c r="I397" s="26" t="s">
        <v>1385</v>
      </c>
      <c r="J397" s="26" t="s">
        <v>1467</v>
      </c>
    </row>
    <row r="398" ht="102" spans="1:10">
      <c r="A398" s="121"/>
      <c r="B398" s="19" t="s">
        <v>1363</v>
      </c>
      <c r="C398" s="26" t="s">
        <v>1568</v>
      </c>
      <c r="D398" s="26" t="s">
        <v>1456</v>
      </c>
      <c r="E398" s="26" t="s">
        <v>1366</v>
      </c>
      <c r="F398" s="33"/>
      <c r="G398" s="33"/>
      <c r="H398" s="33"/>
      <c r="I398" s="26" t="s">
        <v>1457</v>
      </c>
      <c r="J398" s="26" t="s">
        <v>1569</v>
      </c>
    </row>
    <row r="399" ht="102" spans="1:10">
      <c r="A399" s="121"/>
      <c r="B399" s="19" t="s">
        <v>1363</v>
      </c>
      <c r="C399" s="26" t="s">
        <v>1570</v>
      </c>
      <c r="D399" s="26" t="s">
        <v>1571</v>
      </c>
      <c r="E399" s="26" t="s">
        <v>1374</v>
      </c>
      <c r="F399" s="26" t="s">
        <v>1572</v>
      </c>
      <c r="G399" s="26" t="s">
        <v>1573</v>
      </c>
      <c r="H399" s="26" t="s">
        <v>1374</v>
      </c>
      <c r="I399" s="26" t="s">
        <v>1385</v>
      </c>
      <c r="J399" s="26" t="s">
        <v>105</v>
      </c>
    </row>
    <row r="400" ht="102" spans="1:10">
      <c r="A400" s="121"/>
      <c r="B400" s="19" t="s">
        <v>1363</v>
      </c>
      <c r="C400" s="26" t="s">
        <v>1574</v>
      </c>
      <c r="D400" s="26" t="s">
        <v>1575</v>
      </c>
      <c r="E400" s="26" t="s">
        <v>1576</v>
      </c>
      <c r="F400" s="26" t="s">
        <v>1577</v>
      </c>
      <c r="G400" s="26" t="s">
        <v>1578</v>
      </c>
      <c r="H400" s="26" t="s">
        <v>1576</v>
      </c>
      <c r="I400" s="26" t="s">
        <v>1385</v>
      </c>
      <c r="J400" s="26" t="s">
        <v>105</v>
      </c>
    </row>
    <row r="401" ht="102" spans="1:10">
      <c r="A401" s="121"/>
      <c r="B401" s="19" t="s">
        <v>1363</v>
      </c>
      <c r="C401" s="26" t="s">
        <v>1579</v>
      </c>
      <c r="D401" s="26" t="s">
        <v>1580</v>
      </c>
      <c r="E401" s="26" t="s">
        <v>1523</v>
      </c>
      <c r="F401" s="26" t="s">
        <v>1581</v>
      </c>
      <c r="G401" s="26" t="s">
        <v>1582</v>
      </c>
      <c r="H401" s="26" t="s">
        <v>1523</v>
      </c>
      <c r="I401" s="26" t="s">
        <v>1385</v>
      </c>
      <c r="J401" s="26" t="s">
        <v>105</v>
      </c>
    </row>
    <row r="402" ht="102" spans="1:10">
      <c r="A402" s="121"/>
      <c r="B402" s="19" t="s">
        <v>1363</v>
      </c>
      <c r="C402" s="26" t="s">
        <v>1583</v>
      </c>
      <c r="D402" s="26" t="s">
        <v>1584</v>
      </c>
      <c r="E402" s="26" t="s">
        <v>1585</v>
      </c>
      <c r="F402" s="33"/>
      <c r="G402" s="33"/>
      <c r="H402" s="33"/>
      <c r="I402" s="26" t="s">
        <v>1586</v>
      </c>
      <c r="J402" s="26" t="s">
        <v>1587</v>
      </c>
    </row>
    <row r="403" ht="102" spans="1:10">
      <c r="A403" s="121"/>
      <c r="B403" s="19" t="s">
        <v>1363</v>
      </c>
      <c r="C403" s="26" t="s">
        <v>1588</v>
      </c>
      <c r="D403" s="26" t="s">
        <v>1589</v>
      </c>
      <c r="E403" s="26" t="s">
        <v>1590</v>
      </c>
      <c r="F403" s="33"/>
      <c r="G403" s="33"/>
      <c r="H403" s="33"/>
      <c r="I403" s="26" t="s">
        <v>1591</v>
      </c>
      <c r="J403" s="26" t="s">
        <v>1587</v>
      </c>
    </row>
    <row r="404" ht="102" spans="1:10">
      <c r="A404" s="121"/>
      <c r="B404" s="19" t="s">
        <v>1363</v>
      </c>
      <c r="C404" s="26" t="s">
        <v>1592</v>
      </c>
      <c r="D404" s="26" t="s">
        <v>1593</v>
      </c>
      <c r="E404" s="26" t="s">
        <v>1558</v>
      </c>
      <c r="F404" s="33"/>
      <c r="G404" s="33"/>
      <c r="H404" s="33"/>
      <c r="I404" s="26" t="s">
        <v>1594</v>
      </c>
      <c r="J404" s="26" t="s">
        <v>1587</v>
      </c>
    </row>
    <row r="405" ht="102" spans="1:10">
      <c r="A405" s="121"/>
      <c r="B405" s="19" t="s">
        <v>1363</v>
      </c>
      <c r="C405" s="26" t="s">
        <v>1595</v>
      </c>
      <c r="D405" s="26" t="s">
        <v>1596</v>
      </c>
      <c r="E405" s="26" t="s">
        <v>1397</v>
      </c>
      <c r="F405" s="33"/>
      <c r="G405" s="33"/>
      <c r="H405" s="33"/>
      <c r="I405" s="26" t="s">
        <v>1597</v>
      </c>
      <c r="J405" s="26" t="s">
        <v>1587</v>
      </c>
    </row>
    <row r="406" ht="102" spans="1:10">
      <c r="A406" s="121"/>
      <c r="B406" s="19" t="s">
        <v>1363</v>
      </c>
      <c r="C406" s="26" t="s">
        <v>1598</v>
      </c>
      <c r="D406" s="26" t="s">
        <v>1599</v>
      </c>
      <c r="E406" s="26" t="s">
        <v>1600</v>
      </c>
      <c r="F406" s="33"/>
      <c r="G406" s="33"/>
      <c r="H406" s="33"/>
      <c r="I406" s="26" t="s">
        <v>1594</v>
      </c>
      <c r="J406" s="26" t="s">
        <v>1587</v>
      </c>
    </row>
    <row r="407" ht="102" spans="1:10">
      <c r="A407" s="121"/>
      <c r="B407" s="19" t="s">
        <v>1363</v>
      </c>
      <c r="C407" s="26" t="s">
        <v>1601</v>
      </c>
      <c r="D407" s="26" t="s">
        <v>1602</v>
      </c>
      <c r="E407" s="26" t="s">
        <v>1603</v>
      </c>
      <c r="F407" s="33"/>
      <c r="G407" s="33"/>
      <c r="H407" s="33"/>
      <c r="I407" s="26" t="s">
        <v>1604</v>
      </c>
      <c r="J407" s="26" t="s">
        <v>1587</v>
      </c>
    </row>
    <row r="408" ht="153" spans="1:10">
      <c r="A408" s="121"/>
      <c r="B408" s="19" t="s">
        <v>1363</v>
      </c>
      <c r="C408" s="26" t="s">
        <v>1605</v>
      </c>
      <c r="D408" s="26" t="s">
        <v>1606</v>
      </c>
      <c r="E408" s="26" t="s">
        <v>1374</v>
      </c>
      <c r="F408" s="26" t="s">
        <v>1451</v>
      </c>
      <c r="G408" s="26" t="s">
        <v>1607</v>
      </c>
      <c r="H408" s="26" t="s">
        <v>1374</v>
      </c>
      <c r="I408" s="26" t="s">
        <v>1385</v>
      </c>
      <c r="J408" s="26" t="s">
        <v>1608</v>
      </c>
    </row>
    <row r="409" ht="89.25" spans="1:10">
      <c r="A409" s="121"/>
      <c r="B409" s="14" t="s">
        <v>1609</v>
      </c>
      <c r="C409" s="92" t="s">
        <v>1610</v>
      </c>
      <c r="D409" s="125" t="s">
        <v>1611</v>
      </c>
      <c r="E409" s="91">
        <v>17.919</v>
      </c>
      <c r="F409" s="92" t="s">
        <v>1612</v>
      </c>
      <c r="G409" s="92" t="s">
        <v>1613</v>
      </c>
      <c r="H409" s="91">
        <v>17.919</v>
      </c>
      <c r="I409" s="92" t="s">
        <v>764</v>
      </c>
      <c r="J409" s="92">
        <v>1</v>
      </c>
    </row>
    <row r="410" ht="102" spans="1:10">
      <c r="A410" s="121"/>
      <c r="B410" s="14" t="s">
        <v>1609</v>
      </c>
      <c r="C410" s="92" t="s">
        <v>1614</v>
      </c>
      <c r="D410" s="125" t="s">
        <v>1615</v>
      </c>
      <c r="E410" s="91">
        <v>30.353</v>
      </c>
      <c r="F410" s="92" t="s">
        <v>1616</v>
      </c>
      <c r="G410" s="92" t="s">
        <v>1617</v>
      </c>
      <c r="H410" s="91">
        <v>30.353</v>
      </c>
      <c r="I410" s="92" t="s">
        <v>764</v>
      </c>
      <c r="J410" s="92">
        <v>1</v>
      </c>
    </row>
    <row r="411" ht="127.5" spans="1:10">
      <c r="A411" s="121"/>
      <c r="B411" s="14" t="s">
        <v>1609</v>
      </c>
      <c r="C411" s="92" t="s">
        <v>1618</v>
      </c>
      <c r="D411" s="125" t="s">
        <v>1619</v>
      </c>
      <c r="E411" s="91">
        <v>24.06</v>
      </c>
      <c r="F411" s="92" t="s">
        <v>1620</v>
      </c>
      <c r="G411" s="92" t="s">
        <v>474</v>
      </c>
      <c r="H411" s="91">
        <v>24.06</v>
      </c>
      <c r="I411" s="92" t="s">
        <v>1621</v>
      </c>
      <c r="J411" s="92">
        <v>1</v>
      </c>
    </row>
    <row r="412" ht="114.75" spans="1:15">
      <c r="A412" s="121"/>
      <c r="B412" s="14" t="s">
        <v>1609</v>
      </c>
      <c r="C412" s="92" t="s">
        <v>1622</v>
      </c>
      <c r="D412" s="125" t="s">
        <v>1623</v>
      </c>
      <c r="E412" s="91">
        <v>150</v>
      </c>
      <c r="F412" s="92" t="s">
        <v>1624</v>
      </c>
      <c r="G412" s="92"/>
      <c r="H412" s="92"/>
      <c r="I412" s="92"/>
      <c r="J412" s="92">
        <v>2</v>
      </c>
      <c r="O412" s="156"/>
    </row>
    <row r="413" ht="102" spans="1:10">
      <c r="A413" s="121"/>
      <c r="B413" s="14" t="s">
        <v>1609</v>
      </c>
      <c r="C413" s="92" t="s">
        <v>1625</v>
      </c>
      <c r="D413" s="125" t="s">
        <v>1626</v>
      </c>
      <c r="E413" s="91">
        <v>30.058</v>
      </c>
      <c r="F413" s="92" t="s">
        <v>1627</v>
      </c>
      <c r="G413" s="92" t="s">
        <v>498</v>
      </c>
      <c r="H413" s="91">
        <v>30.058</v>
      </c>
      <c r="I413" s="92" t="s">
        <v>1628</v>
      </c>
      <c r="J413" s="92">
        <v>1</v>
      </c>
    </row>
    <row r="414" ht="102" spans="1:10">
      <c r="A414" s="126"/>
      <c r="B414" s="127" t="s">
        <v>1629</v>
      </c>
      <c r="C414" s="128" t="s">
        <v>1630</v>
      </c>
      <c r="D414" s="129" t="s">
        <v>1631</v>
      </c>
      <c r="E414" s="130">
        <v>13650</v>
      </c>
      <c r="F414" s="129" t="s">
        <v>1632</v>
      </c>
      <c r="G414" s="129" t="s">
        <v>1633</v>
      </c>
      <c r="H414" s="131">
        <v>13167</v>
      </c>
      <c r="I414" s="157">
        <v>2100000</v>
      </c>
      <c r="J414" s="128">
        <v>2</v>
      </c>
    </row>
    <row r="415" ht="102" spans="1:10">
      <c r="A415" s="126"/>
      <c r="B415" s="127" t="s">
        <v>1629</v>
      </c>
      <c r="C415" s="132" t="s">
        <v>1634</v>
      </c>
      <c r="D415" s="129" t="s">
        <v>1631</v>
      </c>
      <c r="E415" s="130">
        <v>2600</v>
      </c>
      <c r="F415" s="129" t="s">
        <v>1635</v>
      </c>
      <c r="G415" s="129" t="s">
        <v>1633</v>
      </c>
      <c r="H415" s="130">
        <v>2544</v>
      </c>
      <c r="I415" s="157">
        <v>400000</v>
      </c>
      <c r="J415" s="128">
        <v>2</v>
      </c>
    </row>
    <row r="416" ht="114.75" spans="1:14">
      <c r="A416" s="126"/>
      <c r="B416" s="127" t="s">
        <v>1629</v>
      </c>
      <c r="C416" s="132" t="s">
        <v>1636</v>
      </c>
      <c r="D416" s="129" t="s">
        <v>1631</v>
      </c>
      <c r="E416" s="130">
        <v>1612.8</v>
      </c>
      <c r="F416" s="133" t="s">
        <v>1637</v>
      </c>
      <c r="G416" s="132" t="s">
        <v>1638</v>
      </c>
      <c r="H416" s="134">
        <v>1612.8</v>
      </c>
      <c r="I416" s="157">
        <v>960000</v>
      </c>
      <c r="J416" s="128">
        <v>2</v>
      </c>
      <c r="N416" s="82"/>
    </row>
    <row r="417" ht="102" spans="1:10">
      <c r="A417" s="126"/>
      <c r="B417" s="127" t="s">
        <v>1629</v>
      </c>
      <c r="C417" s="132" t="s">
        <v>1639</v>
      </c>
      <c r="D417" s="132" t="s">
        <v>1640</v>
      </c>
      <c r="E417" s="135">
        <v>1137.68</v>
      </c>
      <c r="F417" s="136" t="s">
        <v>1641</v>
      </c>
      <c r="G417" s="132" t="s">
        <v>1642</v>
      </c>
      <c r="H417" s="134">
        <v>1137.68</v>
      </c>
      <c r="I417" s="157">
        <v>400</v>
      </c>
      <c r="J417" s="128">
        <v>2</v>
      </c>
    </row>
    <row r="418" ht="102" spans="1:10">
      <c r="A418" s="126"/>
      <c r="B418" s="127" t="s">
        <v>1629</v>
      </c>
      <c r="C418" s="132" t="s">
        <v>1643</v>
      </c>
      <c r="D418" s="129" t="s">
        <v>1644</v>
      </c>
      <c r="E418" s="130">
        <v>36.5</v>
      </c>
      <c r="F418" s="133" t="s">
        <v>1645</v>
      </c>
      <c r="G418" s="129" t="s">
        <v>1646</v>
      </c>
      <c r="H418" s="130">
        <v>36.5</v>
      </c>
      <c r="I418" s="157">
        <v>1</v>
      </c>
      <c r="J418" s="128">
        <v>1</v>
      </c>
    </row>
    <row r="419" ht="114.75" spans="1:10">
      <c r="A419" s="126"/>
      <c r="B419" s="95" t="s">
        <v>1629</v>
      </c>
      <c r="C419" s="132" t="s">
        <v>1647</v>
      </c>
      <c r="D419" s="129" t="s">
        <v>1648</v>
      </c>
      <c r="E419" s="131">
        <v>49.5</v>
      </c>
      <c r="F419" s="133" t="s">
        <v>1649</v>
      </c>
      <c r="G419" s="129" t="s">
        <v>1650</v>
      </c>
      <c r="H419" s="130">
        <v>49.5</v>
      </c>
      <c r="I419" s="157">
        <v>1</v>
      </c>
      <c r="J419" s="128">
        <v>1</v>
      </c>
    </row>
    <row r="420" ht="102" spans="1:10">
      <c r="A420" s="126"/>
      <c r="B420" s="95" t="s">
        <v>1629</v>
      </c>
      <c r="C420" s="132" t="s">
        <v>1651</v>
      </c>
      <c r="D420" s="133" t="s">
        <v>1652</v>
      </c>
      <c r="E420" s="130">
        <v>49.07</v>
      </c>
      <c r="F420" s="133" t="s">
        <v>1653</v>
      </c>
      <c r="G420" s="129" t="s">
        <v>1654</v>
      </c>
      <c r="H420" s="130">
        <v>49.072</v>
      </c>
      <c r="I420" s="157">
        <v>1</v>
      </c>
      <c r="J420" s="128">
        <v>1</v>
      </c>
    </row>
    <row r="421" ht="102" spans="1:10">
      <c r="A421" s="126"/>
      <c r="B421" s="95" t="s">
        <v>1629</v>
      </c>
      <c r="C421" s="132" t="s">
        <v>1655</v>
      </c>
      <c r="D421" s="129" t="s">
        <v>1656</v>
      </c>
      <c r="E421" s="130">
        <v>13.2</v>
      </c>
      <c r="F421" s="133" t="s">
        <v>1657</v>
      </c>
      <c r="G421" s="129" t="s">
        <v>1658</v>
      </c>
      <c r="H421" s="130">
        <v>13.2</v>
      </c>
      <c r="I421" s="157">
        <v>2580</v>
      </c>
      <c r="J421" s="128">
        <v>1</v>
      </c>
    </row>
    <row r="422" ht="102" spans="1:10">
      <c r="A422" s="126"/>
      <c r="B422" s="95" t="s">
        <v>1629</v>
      </c>
      <c r="C422" s="132" t="s">
        <v>1659</v>
      </c>
      <c r="D422" s="129" t="s">
        <v>1660</v>
      </c>
      <c r="E422" s="131">
        <v>24.9</v>
      </c>
      <c r="F422" s="129" t="s">
        <v>1661</v>
      </c>
      <c r="G422" s="129" t="s">
        <v>1662</v>
      </c>
      <c r="H422" s="131">
        <v>24.9</v>
      </c>
      <c r="I422" s="157">
        <v>3</v>
      </c>
      <c r="J422" s="128">
        <v>1</v>
      </c>
    </row>
    <row r="423" ht="127.5" spans="1:10">
      <c r="A423" s="126"/>
      <c r="B423" s="95" t="s">
        <v>1629</v>
      </c>
      <c r="C423" s="132" t="s">
        <v>1663</v>
      </c>
      <c r="D423" s="129" t="s">
        <v>1664</v>
      </c>
      <c r="E423" s="130">
        <v>24.18</v>
      </c>
      <c r="F423" s="129" t="s">
        <v>1665</v>
      </c>
      <c r="G423" s="129" t="s">
        <v>1666</v>
      </c>
      <c r="H423" s="130">
        <v>24.18</v>
      </c>
      <c r="I423" s="157">
        <v>1</v>
      </c>
      <c r="J423" s="128">
        <v>1</v>
      </c>
    </row>
    <row r="424" ht="51" spans="1:10">
      <c r="A424" s="126"/>
      <c r="B424" s="95" t="s">
        <v>1629</v>
      </c>
      <c r="C424" s="132" t="s">
        <v>1667</v>
      </c>
      <c r="D424" s="129" t="s">
        <v>1668</v>
      </c>
      <c r="E424" s="130">
        <v>13.44</v>
      </c>
      <c r="F424" s="129" t="s">
        <v>1669</v>
      </c>
      <c r="G424" s="129" t="s">
        <v>1670</v>
      </c>
      <c r="H424" s="130">
        <v>13.44</v>
      </c>
      <c r="I424" s="157">
        <v>1</v>
      </c>
      <c r="J424" s="128">
        <v>1</v>
      </c>
    </row>
    <row r="425" ht="191.25" spans="1:10">
      <c r="A425" s="126"/>
      <c r="B425" s="95" t="s">
        <v>1629</v>
      </c>
      <c r="C425" s="132" t="s">
        <v>1671</v>
      </c>
      <c r="D425" s="129" t="s">
        <v>1672</v>
      </c>
      <c r="E425" s="130">
        <v>11.41</v>
      </c>
      <c r="F425" s="129" t="s">
        <v>1673</v>
      </c>
      <c r="G425" s="129" t="s">
        <v>1674</v>
      </c>
      <c r="H425" s="130">
        <v>11.41</v>
      </c>
      <c r="I425" s="157">
        <v>1</v>
      </c>
      <c r="J425" s="128">
        <v>1</v>
      </c>
    </row>
    <row r="426" ht="63.75" spans="1:10">
      <c r="A426" s="126"/>
      <c r="B426" s="95" t="s">
        <v>1629</v>
      </c>
      <c r="C426" s="132" t="s">
        <v>1675</v>
      </c>
      <c r="D426" s="129" t="s">
        <v>1676</v>
      </c>
      <c r="E426" s="131">
        <v>900</v>
      </c>
      <c r="F426" s="129"/>
      <c r="G426" s="129"/>
      <c r="H426" s="131"/>
      <c r="I426" s="158">
        <v>36000</v>
      </c>
      <c r="J426" s="128">
        <v>2</v>
      </c>
    </row>
    <row r="427" ht="114.75" spans="1:10">
      <c r="A427" s="126"/>
      <c r="B427" s="95" t="s">
        <v>1629</v>
      </c>
      <c r="C427" s="132" t="s">
        <v>1677</v>
      </c>
      <c r="D427" s="129" t="s">
        <v>1678</v>
      </c>
      <c r="E427" s="131">
        <v>21</v>
      </c>
      <c r="F427" s="129" t="s">
        <v>1679</v>
      </c>
      <c r="G427" s="129" t="s">
        <v>1680</v>
      </c>
      <c r="H427" s="131">
        <v>21</v>
      </c>
      <c r="I427" s="158">
        <v>1</v>
      </c>
      <c r="J427" s="128">
        <v>1</v>
      </c>
    </row>
    <row r="428" ht="51" spans="1:10">
      <c r="A428" s="126"/>
      <c r="B428" s="95" t="s">
        <v>1629</v>
      </c>
      <c r="C428" s="131" t="s">
        <v>1681</v>
      </c>
      <c r="D428" s="129" t="s">
        <v>1682</v>
      </c>
      <c r="E428" s="131">
        <v>14</v>
      </c>
      <c r="F428" s="131" t="s">
        <v>1683</v>
      </c>
      <c r="G428" s="129" t="s">
        <v>1684</v>
      </c>
      <c r="H428" s="131">
        <v>14</v>
      </c>
      <c r="I428" s="159">
        <v>4</v>
      </c>
      <c r="J428" s="159">
        <v>1</v>
      </c>
    </row>
    <row r="429" ht="63.75" spans="1:10">
      <c r="A429" s="126"/>
      <c r="B429" s="95" t="s">
        <v>1629</v>
      </c>
      <c r="C429" s="131" t="s">
        <v>1685</v>
      </c>
      <c r="D429" s="129" t="s">
        <v>1686</v>
      </c>
      <c r="E429" s="130">
        <v>22.14</v>
      </c>
      <c r="F429" s="131" t="s">
        <v>1687</v>
      </c>
      <c r="G429" s="129" t="s">
        <v>1688</v>
      </c>
      <c r="H429" s="131">
        <v>22.14</v>
      </c>
      <c r="I429" s="160">
        <v>95</v>
      </c>
      <c r="J429" s="159" t="s">
        <v>105</v>
      </c>
    </row>
    <row r="430" ht="102" spans="1:10">
      <c r="A430" s="126"/>
      <c r="B430" s="137" t="s">
        <v>1689</v>
      </c>
      <c r="C430" s="137" t="s">
        <v>1690</v>
      </c>
      <c r="D430" s="138" t="s">
        <v>1691</v>
      </c>
      <c r="E430" s="139">
        <v>49.9</v>
      </c>
      <c r="F430" s="137" t="s">
        <v>1692</v>
      </c>
      <c r="G430" s="137" t="s">
        <v>1693</v>
      </c>
      <c r="H430" s="139">
        <v>49.9</v>
      </c>
      <c r="I430" s="161">
        <v>1</v>
      </c>
      <c r="J430" s="161">
        <v>1</v>
      </c>
    </row>
    <row r="431" ht="105" spans="1:10">
      <c r="A431" s="126"/>
      <c r="B431" s="137" t="s">
        <v>1689</v>
      </c>
      <c r="C431" s="137" t="s">
        <v>1694</v>
      </c>
      <c r="D431" s="138" t="s">
        <v>1695</v>
      </c>
      <c r="E431" s="139">
        <v>49.9</v>
      </c>
      <c r="F431" s="137" t="s">
        <v>1696</v>
      </c>
      <c r="G431" s="137" t="s">
        <v>1697</v>
      </c>
      <c r="H431" s="139">
        <v>49.9</v>
      </c>
      <c r="I431" s="161">
        <v>1</v>
      </c>
      <c r="J431" s="161">
        <v>1</v>
      </c>
    </row>
    <row r="432" ht="140.25" spans="1:10">
      <c r="A432" s="126"/>
      <c r="B432" s="137" t="s">
        <v>1689</v>
      </c>
      <c r="C432" s="137" t="s">
        <v>1698</v>
      </c>
      <c r="D432" s="138" t="s">
        <v>1699</v>
      </c>
      <c r="E432" s="139">
        <v>9.6</v>
      </c>
      <c r="F432" s="137" t="s">
        <v>1700</v>
      </c>
      <c r="G432" s="137" t="s">
        <v>1701</v>
      </c>
      <c r="H432" s="139">
        <v>9.6</v>
      </c>
      <c r="I432" s="161">
        <v>1</v>
      </c>
      <c r="J432" s="161">
        <v>1</v>
      </c>
    </row>
    <row r="433" ht="120" spans="1:10">
      <c r="A433" s="126"/>
      <c r="B433" s="137" t="s">
        <v>1689</v>
      </c>
      <c r="C433" s="137" t="s">
        <v>1702</v>
      </c>
      <c r="D433" s="138" t="s">
        <v>1703</v>
      </c>
      <c r="E433" s="139">
        <v>12</v>
      </c>
      <c r="F433" s="137" t="s">
        <v>1704</v>
      </c>
      <c r="G433" s="137" t="s">
        <v>1697</v>
      </c>
      <c r="H433" s="139">
        <v>12</v>
      </c>
      <c r="I433" s="161">
        <v>1</v>
      </c>
      <c r="J433" s="161">
        <v>1</v>
      </c>
    </row>
    <row r="434" ht="120" spans="1:10">
      <c r="A434" s="126"/>
      <c r="B434" s="137" t="s">
        <v>1689</v>
      </c>
      <c r="C434" s="137" t="s">
        <v>1705</v>
      </c>
      <c r="D434" s="138" t="s">
        <v>1703</v>
      </c>
      <c r="E434" s="139">
        <v>15</v>
      </c>
      <c r="F434" s="137" t="s">
        <v>1706</v>
      </c>
      <c r="G434" s="137" t="s">
        <v>1697</v>
      </c>
      <c r="H434" s="139">
        <v>15</v>
      </c>
      <c r="I434" s="161">
        <v>1</v>
      </c>
      <c r="J434" s="161">
        <v>1</v>
      </c>
    </row>
    <row r="435" ht="63.75" spans="1:10">
      <c r="A435" s="126"/>
      <c r="B435" s="140" t="s">
        <v>1707</v>
      </c>
      <c r="C435" s="140" t="s">
        <v>1708</v>
      </c>
      <c r="D435" s="140" t="s">
        <v>616</v>
      </c>
      <c r="E435" s="141">
        <v>960</v>
      </c>
      <c r="F435" s="140"/>
      <c r="G435" s="142"/>
      <c r="H435" s="141"/>
      <c r="I435" s="151"/>
      <c r="J435" s="151">
        <v>2</v>
      </c>
    </row>
    <row r="436" ht="114.75" spans="1:10">
      <c r="A436" s="126"/>
      <c r="B436" s="140" t="s">
        <v>1707</v>
      </c>
      <c r="C436" s="140" t="s">
        <v>1709</v>
      </c>
      <c r="D436" s="140" t="s">
        <v>1710</v>
      </c>
      <c r="E436" s="143">
        <v>199.999</v>
      </c>
      <c r="F436" s="140" t="s">
        <v>1711</v>
      </c>
      <c r="G436" s="140" t="s">
        <v>1712</v>
      </c>
      <c r="H436" s="144">
        <v>199</v>
      </c>
      <c r="I436" s="162">
        <v>1</v>
      </c>
      <c r="J436" s="162">
        <v>2</v>
      </c>
    </row>
    <row r="437" ht="89.25" spans="1:10">
      <c r="A437" s="126"/>
      <c r="B437" s="140" t="s">
        <v>1707</v>
      </c>
      <c r="C437" s="140" t="s">
        <v>1713</v>
      </c>
      <c r="D437" s="140" t="s">
        <v>715</v>
      </c>
      <c r="E437" s="141">
        <v>2273</v>
      </c>
      <c r="F437" s="140" t="s">
        <v>1714</v>
      </c>
      <c r="G437" s="140" t="s">
        <v>1715</v>
      </c>
      <c r="H437" s="141">
        <v>2273</v>
      </c>
      <c r="I437" s="151">
        <v>1</v>
      </c>
      <c r="J437" s="151">
        <v>2</v>
      </c>
    </row>
    <row r="438" ht="102" spans="1:10">
      <c r="A438" s="126"/>
      <c r="B438" s="145" t="s">
        <v>1707</v>
      </c>
      <c r="C438" s="146" t="s">
        <v>1716</v>
      </c>
      <c r="D438" s="147" t="s">
        <v>1717</v>
      </c>
      <c r="E438" s="148">
        <v>101.76</v>
      </c>
      <c r="F438" s="146" t="s">
        <v>1718</v>
      </c>
      <c r="G438" s="149" t="s">
        <v>1719</v>
      </c>
      <c r="H438" s="150">
        <v>101.76</v>
      </c>
      <c r="I438" s="162">
        <v>1</v>
      </c>
      <c r="J438" s="162">
        <v>1</v>
      </c>
    </row>
    <row r="439" ht="63.75" spans="1:10">
      <c r="A439" s="126"/>
      <c r="B439" s="140" t="s">
        <v>1707</v>
      </c>
      <c r="C439" s="140" t="s">
        <v>1720</v>
      </c>
      <c r="D439" s="151" t="s">
        <v>1721</v>
      </c>
      <c r="E439" s="143">
        <v>43.023</v>
      </c>
      <c r="F439" s="140" t="s">
        <v>1722</v>
      </c>
      <c r="G439" s="140" t="s">
        <v>1723</v>
      </c>
      <c r="H439" s="143">
        <v>43.023</v>
      </c>
      <c r="I439" s="151">
        <v>14</v>
      </c>
      <c r="J439" s="151">
        <v>1</v>
      </c>
    </row>
    <row r="440" ht="63.75" spans="1:10">
      <c r="A440" s="126"/>
      <c r="B440" s="140" t="s">
        <v>1707</v>
      </c>
      <c r="C440" s="140" t="s">
        <v>1724</v>
      </c>
      <c r="D440" s="151" t="s">
        <v>1725</v>
      </c>
      <c r="E440" s="141">
        <v>280</v>
      </c>
      <c r="F440" s="140"/>
      <c r="G440" s="140"/>
      <c r="H440" s="141"/>
      <c r="I440" s="151"/>
      <c r="J440" s="151">
        <v>2</v>
      </c>
    </row>
    <row r="441" ht="153" spans="1:10">
      <c r="A441" s="126"/>
      <c r="B441" s="140" t="s">
        <v>1707</v>
      </c>
      <c r="C441" s="140" t="s">
        <v>1726</v>
      </c>
      <c r="D441" s="147" t="s">
        <v>1727</v>
      </c>
      <c r="E441" s="152">
        <v>39.654</v>
      </c>
      <c r="F441" s="140" t="s">
        <v>1728</v>
      </c>
      <c r="G441" s="19" t="s">
        <v>1729</v>
      </c>
      <c r="H441" s="143">
        <v>39.654</v>
      </c>
      <c r="I441" s="151">
        <v>1</v>
      </c>
      <c r="J441" s="151">
        <v>1</v>
      </c>
    </row>
    <row r="442" ht="63.75" spans="1:10">
      <c r="A442" s="126"/>
      <c r="B442" s="140" t="s">
        <v>1707</v>
      </c>
      <c r="C442" s="19" t="s">
        <v>1730</v>
      </c>
      <c r="D442" s="19" t="s">
        <v>1731</v>
      </c>
      <c r="E442" s="153">
        <v>395</v>
      </c>
      <c r="F442" s="154"/>
      <c r="G442" s="19"/>
      <c r="H442" s="141"/>
      <c r="I442" s="151"/>
      <c r="J442" s="151">
        <v>2</v>
      </c>
    </row>
    <row r="443" ht="76.5" spans="1:10">
      <c r="A443" s="126"/>
      <c r="B443" s="140" t="s">
        <v>1707</v>
      </c>
      <c r="C443" s="19" t="s">
        <v>1732</v>
      </c>
      <c r="D443" s="19" t="s">
        <v>1733</v>
      </c>
      <c r="E443" s="152">
        <v>396.549</v>
      </c>
      <c r="F443" s="154"/>
      <c r="G443" s="19"/>
      <c r="H443" s="141"/>
      <c r="I443" s="151"/>
      <c r="J443" s="151">
        <v>2</v>
      </c>
    </row>
    <row r="444" ht="76.5" spans="1:10">
      <c r="A444" s="126"/>
      <c r="B444" s="140" t="s">
        <v>1707</v>
      </c>
      <c r="C444" s="19" t="s">
        <v>1734</v>
      </c>
      <c r="D444" s="19" t="s">
        <v>1735</v>
      </c>
      <c r="E444" s="153">
        <v>330</v>
      </c>
      <c r="F444" s="154"/>
      <c r="G444" s="19"/>
      <c r="H444" s="141"/>
      <c r="I444" s="151"/>
      <c r="J444" s="151">
        <v>2</v>
      </c>
    </row>
    <row r="445" ht="76.5" spans="1:10">
      <c r="A445" s="126"/>
      <c r="B445" s="140" t="s">
        <v>1707</v>
      </c>
      <c r="C445" s="19" t="s">
        <v>1736</v>
      </c>
      <c r="D445" s="19" t="s">
        <v>1737</v>
      </c>
      <c r="E445" s="153">
        <v>200</v>
      </c>
      <c r="F445" s="154"/>
      <c r="G445" s="155"/>
      <c r="H445" s="141"/>
      <c r="I445" s="151"/>
      <c r="J445" s="151">
        <v>2</v>
      </c>
    </row>
    <row r="446" ht="63.75" spans="1:10">
      <c r="A446" s="126"/>
      <c r="B446" s="140" t="s">
        <v>1707</v>
      </c>
      <c r="C446" s="19" t="s">
        <v>1738</v>
      </c>
      <c r="D446" s="19" t="s">
        <v>1739</v>
      </c>
      <c r="E446" s="153">
        <v>55</v>
      </c>
      <c r="F446" s="154"/>
      <c r="G446" s="155"/>
      <c r="H446" s="141"/>
      <c r="I446" s="151"/>
      <c r="J446" s="151">
        <v>2</v>
      </c>
    </row>
    <row r="447" ht="76.5" spans="1:10">
      <c r="A447" s="126"/>
      <c r="B447" s="140" t="s">
        <v>1707</v>
      </c>
      <c r="C447" s="19" t="s">
        <v>1740</v>
      </c>
      <c r="D447" s="147" t="s">
        <v>1741</v>
      </c>
      <c r="E447" s="153">
        <v>165</v>
      </c>
      <c r="F447" s="154"/>
      <c r="G447" s="155"/>
      <c r="H447" s="141"/>
      <c r="I447" s="151"/>
      <c r="J447" s="151">
        <v>2</v>
      </c>
    </row>
    <row r="448" ht="63.75" spans="1:10">
      <c r="A448" s="126"/>
      <c r="B448" s="140" t="s">
        <v>1707</v>
      </c>
      <c r="C448" s="155" t="s">
        <v>1742</v>
      </c>
      <c r="D448" s="19" t="s">
        <v>1743</v>
      </c>
      <c r="E448" s="153">
        <v>220</v>
      </c>
      <c r="F448" s="154"/>
      <c r="G448" s="19"/>
      <c r="H448" s="86"/>
      <c r="I448" s="151"/>
      <c r="J448" s="151">
        <v>2</v>
      </c>
    </row>
    <row r="449" ht="63.75" spans="1:10">
      <c r="A449" s="163"/>
      <c r="B449" s="81" t="s">
        <v>1744</v>
      </c>
      <c r="C449" s="81" t="s">
        <v>1745</v>
      </c>
      <c r="D449" s="81" t="s">
        <v>1746</v>
      </c>
      <c r="E449" s="164">
        <v>199.99</v>
      </c>
      <c r="F449" s="81" t="s">
        <v>1747</v>
      </c>
      <c r="G449" s="19" t="s">
        <v>1747</v>
      </c>
      <c r="H449" s="164" t="s">
        <v>1747</v>
      </c>
      <c r="I449" s="81" t="s">
        <v>1748</v>
      </c>
      <c r="J449" s="81">
        <v>2</v>
      </c>
    </row>
    <row r="450" ht="89.25" spans="1:10">
      <c r="A450" s="163"/>
      <c r="B450" s="81" t="s">
        <v>1744</v>
      </c>
      <c r="C450" s="81" t="s">
        <v>1749</v>
      </c>
      <c r="D450" s="81" t="s">
        <v>1746</v>
      </c>
      <c r="E450" s="164">
        <v>49.68</v>
      </c>
      <c r="F450" s="81" t="s">
        <v>1750</v>
      </c>
      <c r="G450" s="19" t="s">
        <v>483</v>
      </c>
      <c r="H450" s="164">
        <v>49.68</v>
      </c>
      <c r="I450" s="81" t="s">
        <v>1751</v>
      </c>
      <c r="J450" s="81">
        <v>1</v>
      </c>
    </row>
    <row r="451" ht="89.25" spans="1:10">
      <c r="A451" s="163"/>
      <c r="B451" s="81" t="s">
        <v>1744</v>
      </c>
      <c r="C451" s="81" t="s">
        <v>1752</v>
      </c>
      <c r="D451" s="81" t="s">
        <v>1753</v>
      </c>
      <c r="E451" s="164">
        <v>195</v>
      </c>
      <c r="F451" s="81" t="s">
        <v>1747</v>
      </c>
      <c r="G451" s="19" t="s">
        <v>1754</v>
      </c>
      <c r="H451" s="164" t="s">
        <v>1747</v>
      </c>
      <c r="I451" s="175" t="s">
        <v>1755</v>
      </c>
      <c r="J451" s="81">
        <v>2</v>
      </c>
    </row>
    <row r="452" ht="63.75" spans="1:10">
      <c r="A452" s="163"/>
      <c r="B452" s="81" t="s">
        <v>1744</v>
      </c>
      <c r="C452" s="81" t="s">
        <v>1756</v>
      </c>
      <c r="D452" s="81" t="s">
        <v>1757</v>
      </c>
      <c r="E452" s="164">
        <v>199.99</v>
      </c>
      <c r="F452" s="81" t="s">
        <v>1747</v>
      </c>
      <c r="G452" s="19" t="s">
        <v>1754</v>
      </c>
      <c r="H452" s="164" t="s">
        <v>1747</v>
      </c>
      <c r="I452" s="81" t="s">
        <v>1758</v>
      </c>
      <c r="J452" s="81">
        <v>2</v>
      </c>
    </row>
    <row r="453" ht="51" spans="1:10">
      <c r="A453" s="165"/>
      <c r="B453" s="81" t="s">
        <v>1744</v>
      </c>
      <c r="C453" s="81" t="s">
        <v>1759</v>
      </c>
      <c r="D453" s="81" t="s">
        <v>1760</v>
      </c>
      <c r="E453" s="164">
        <v>199.99</v>
      </c>
      <c r="F453" s="81" t="s">
        <v>1747</v>
      </c>
      <c r="G453" s="19" t="s">
        <v>1761</v>
      </c>
      <c r="H453" s="164" t="s">
        <v>1747</v>
      </c>
      <c r="I453" s="81" t="s">
        <v>1762</v>
      </c>
      <c r="J453" s="81">
        <v>2</v>
      </c>
    </row>
    <row r="454" ht="51" spans="1:10">
      <c r="A454" s="165"/>
      <c r="B454" s="81" t="s">
        <v>1744</v>
      </c>
      <c r="C454" s="81" t="s">
        <v>1763</v>
      </c>
      <c r="D454" s="81" t="s">
        <v>1764</v>
      </c>
      <c r="E454" s="164">
        <v>45.13</v>
      </c>
      <c r="F454" s="81" t="s">
        <v>1765</v>
      </c>
      <c r="G454" s="19" t="s">
        <v>1754</v>
      </c>
      <c r="H454" s="164">
        <v>45.13</v>
      </c>
      <c r="I454" s="81" t="s">
        <v>1766</v>
      </c>
      <c r="J454" s="81">
        <v>1</v>
      </c>
    </row>
    <row r="455" ht="76.5" spans="1:10">
      <c r="A455" s="165"/>
      <c r="B455" s="81" t="s">
        <v>1744</v>
      </c>
      <c r="C455" s="81" t="s">
        <v>1767</v>
      </c>
      <c r="D455" s="81" t="s">
        <v>1768</v>
      </c>
      <c r="E455" s="164">
        <v>104</v>
      </c>
      <c r="F455" s="81" t="s">
        <v>1747</v>
      </c>
      <c r="G455" s="19" t="s">
        <v>1754</v>
      </c>
      <c r="H455" s="164" t="s">
        <v>1747</v>
      </c>
      <c r="I455" s="81" t="s">
        <v>1769</v>
      </c>
      <c r="J455" s="81">
        <v>2</v>
      </c>
    </row>
    <row r="456" ht="89.25" spans="1:10">
      <c r="A456" s="165"/>
      <c r="B456" s="81" t="s">
        <v>1744</v>
      </c>
      <c r="C456" s="81" t="s">
        <v>1770</v>
      </c>
      <c r="D456" s="81" t="s">
        <v>1771</v>
      </c>
      <c r="E456" s="164">
        <v>150</v>
      </c>
      <c r="F456" s="81" t="s">
        <v>1747</v>
      </c>
      <c r="G456" s="19" t="s">
        <v>1772</v>
      </c>
      <c r="H456" s="164" t="s">
        <v>1747</v>
      </c>
      <c r="I456" s="81" t="s">
        <v>1773</v>
      </c>
      <c r="J456" s="81">
        <v>2</v>
      </c>
    </row>
    <row r="457" ht="89.25" spans="1:10">
      <c r="A457" s="165"/>
      <c r="B457" s="81" t="s">
        <v>1744</v>
      </c>
      <c r="C457" s="81" t="s">
        <v>1774</v>
      </c>
      <c r="D457" s="81" t="s">
        <v>1775</v>
      </c>
      <c r="E457" s="164">
        <v>104</v>
      </c>
      <c r="F457" s="81" t="s">
        <v>1747</v>
      </c>
      <c r="G457" s="19" t="s">
        <v>1776</v>
      </c>
      <c r="H457" s="164" t="s">
        <v>1747</v>
      </c>
      <c r="I457" s="81" t="s">
        <v>1769</v>
      </c>
      <c r="J457" s="81">
        <v>2</v>
      </c>
    </row>
    <row r="458" ht="89.25" spans="1:10">
      <c r="A458" s="165"/>
      <c r="B458" s="81" t="s">
        <v>1744</v>
      </c>
      <c r="C458" s="81" t="s">
        <v>1777</v>
      </c>
      <c r="D458" s="81" t="s">
        <v>1778</v>
      </c>
      <c r="E458" s="164">
        <v>10.43</v>
      </c>
      <c r="F458" s="81" t="s">
        <v>1779</v>
      </c>
      <c r="G458" s="97" t="s">
        <v>1780</v>
      </c>
      <c r="H458" s="164">
        <v>10.43</v>
      </c>
      <c r="I458" s="81" t="s">
        <v>1781</v>
      </c>
      <c r="J458" s="81">
        <v>1</v>
      </c>
    </row>
    <row r="459" ht="114.75" spans="1:10">
      <c r="A459" s="165"/>
      <c r="B459" s="81" t="s">
        <v>1744</v>
      </c>
      <c r="C459" s="81" t="s">
        <v>1782</v>
      </c>
      <c r="D459" s="81" t="s">
        <v>1783</v>
      </c>
      <c r="E459" s="164">
        <v>13.97</v>
      </c>
      <c r="F459" s="81" t="s">
        <v>1784</v>
      </c>
      <c r="G459" s="19" t="s">
        <v>1785</v>
      </c>
      <c r="H459" s="164">
        <v>13.97</v>
      </c>
      <c r="I459" s="81" t="s">
        <v>1786</v>
      </c>
      <c r="J459" s="81">
        <v>1</v>
      </c>
    </row>
    <row r="460" ht="102" spans="1:10">
      <c r="A460" s="165"/>
      <c r="B460" s="81" t="s">
        <v>1744</v>
      </c>
      <c r="C460" s="81" t="s">
        <v>1787</v>
      </c>
      <c r="D460" s="81" t="s">
        <v>1788</v>
      </c>
      <c r="E460" s="164">
        <v>11.42</v>
      </c>
      <c r="F460" s="81" t="s">
        <v>1789</v>
      </c>
      <c r="G460" s="19" t="s">
        <v>1790</v>
      </c>
      <c r="H460" s="164">
        <v>11.42</v>
      </c>
      <c r="I460" s="81" t="s">
        <v>1791</v>
      </c>
      <c r="J460" s="81">
        <v>1</v>
      </c>
    </row>
    <row r="461" ht="76.5" spans="1:10">
      <c r="A461" s="165"/>
      <c r="B461" s="81" t="s">
        <v>1744</v>
      </c>
      <c r="C461" s="81" t="s">
        <v>1792</v>
      </c>
      <c r="D461" s="81" t="s">
        <v>1793</v>
      </c>
      <c r="E461" s="164">
        <v>41</v>
      </c>
      <c r="F461" s="81" t="s">
        <v>1794</v>
      </c>
      <c r="G461" s="19" t="s">
        <v>1795</v>
      </c>
      <c r="H461" s="164">
        <v>41</v>
      </c>
      <c r="I461" s="81" t="s">
        <v>1796</v>
      </c>
      <c r="J461" s="81">
        <v>1</v>
      </c>
    </row>
    <row r="462" ht="51" spans="1:10">
      <c r="A462" s="165"/>
      <c r="B462" s="81" t="s">
        <v>1744</v>
      </c>
      <c r="C462" s="81" t="s">
        <v>1797</v>
      </c>
      <c r="D462" s="81" t="s">
        <v>1798</v>
      </c>
      <c r="E462" s="164">
        <v>105</v>
      </c>
      <c r="F462" s="81" t="s">
        <v>1747</v>
      </c>
      <c r="G462" s="19" t="s">
        <v>1799</v>
      </c>
      <c r="H462" s="164" t="s">
        <v>1747</v>
      </c>
      <c r="I462" s="81" t="s">
        <v>1800</v>
      </c>
      <c r="J462" s="81">
        <v>2</v>
      </c>
    </row>
    <row r="463" ht="76.5" spans="1:10">
      <c r="A463" s="165"/>
      <c r="B463" s="81" t="s">
        <v>1744</v>
      </c>
      <c r="C463" s="81" t="s">
        <v>1801</v>
      </c>
      <c r="D463" s="81" t="s">
        <v>1802</v>
      </c>
      <c r="E463" s="164">
        <v>130</v>
      </c>
      <c r="F463" s="81" t="s">
        <v>1747</v>
      </c>
      <c r="G463" s="19" t="s">
        <v>1803</v>
      </c>
      <c r="H463" s="164" t="s">
        <v>1747</v>
      </c>
      <c r="I463" s="81" t="s">
        <v>1791</v>
      </c>
      <c r="J463" s="81">
        <v>2</v>
      </c>
    </row>
    <row r="464" ht="51" spans="1:10">
      <c r="A464" s="165"/>
      <c r="B464" s="81" t="s">
        <v>1744</v>
      </c>
      <c r="C464" s="81" t="s">
        <v>1804</v>
      </c>
      <c r="D464" s="81" t="s">
        <v>1805</v>
      </c>
      <c r="E464" s="164">
        <v>41.71</v>
      </c>
      <c r="F464" s="81" t="s">
        <v>1806</v>
      </c>
      <c r="G464" s="19" t="s">
        <v>1807</v>
      </c>
      <c r="H464" s="164" t="s">
        <v>1747</v>
      </c>
      <c r="I464" s="81" t="s">
        <v>1808</v>
      </c>
      <c r="J464" s="81">
        <v>1</v>
      </c>
    </row>
    <row r="465" ht="89.25" spans="1:10">
      <c r="A465" s="165"/>
      <c r="B465" s="81" t="s">
        <v>1744</v>
      </c>
      <c r="C465" s="81" t="s">
        <v>1809</v>
      </c>
      <c r="D465" s="81" t="s">
        <v>1746</v>
      </c>
      <c r="E465" s="164">
        <v>199.79</v>
      </c>
      <c r="F465" s="81" t="s">
        <v>1810</v>
      </c>
      <c r="G465" s="19" t="s">
        <v>483</v>
      </c>
      <c r="H465" s="164">
        <v>199.79</v>
      </c>
      <c r="I465" s="81" t="s">
        <v>1748</v>
      </c>
      <c r="J465" s="81">
        <v>1</v>
      </c>
    </row>
    <row r="466" ht="63.75" spans="1:10">
      <c r="A466" s="165"/>
      <c r="B466" s="81" t="s">
        <v>1744</v>
      </c>
      <c r="C466" s="81" t="s">
        <v>1811</v>
      </c>
      <c r="D466" s="81" t="s">
        <v>1812</v>
      </c>
      <c r="E466" s="164">
        <v>135</v>
      </c>
      <c r="F466" s="81" t="s">
        <v>1747</v>
      </c>
      <c r="G466" s="19" t="s">
        <v>1813</v>
      </c>
      <c r="H466" s="164" t="s">
        <v>1747</v>
      </c>
      <c r="I466" s="81" t="s">
        <v>1791</v>
      </c>
      <c r="J466" s="81">
        <v>2</v>
      </c>
    </row>
    <row r="467" ht="89.25" spans="1:10">
      <c r="A467" s="165"/>
      <c r="B467" s="81" t="s">
        <v>1744</v>
      </c>
      <c r="C467" s="81" t="s">
        <v>1814</v>
      </c>
      <c r="D467" s="81" t="s">
        <v>1815</v>
      </c>
      <c r="E467" s="164">
        <v>36.9</v>
      </c>
      <c r="F467" s="81" t="s">
        <v>1816</v>
      </c>
      <c r="G467" s="19" t="s">
        <v>1817</v>
      </c>
      <c r="H467" s="164">
        <v>36.9</v>
      </c>
      <c r="I467" s="81" t="s">
        <v>1818</v>
      </c>
      <c r="J467" s="81">
        <v>1</v>
      </c>
    </row>
    <row r="468" ht="89.25" spans="1:10">
      <c r="A468" s="165"/>
      <c r="B468" s="81" t="s">
        <v>1744</v>
      </c>
      <c r="C468" s="81" t="s">
        <v>1819</v>
      </c>
      <c r="D468" s="81" t="s">
        <v>1820</v>
      </c>
      <c r="E468" s="164">
        <v>11.02</v>
      </c>
      <c r="F468" s="81" t="s">
        <v>1821</v>
      </c>
      <c r="G468" s="19" t="s">
        <v>1822</v>
      </c>
      <c r="H468" s="164">
        <v>11.02</v>
      </c>
      <c r="I468" s="81" t="s">
        <v>1823</v>
      </c>
      <c r="J468" s="81">
        <v>1</v>
      </c>
    </row>
    <row r="469" ht="76.5" spans="1:10">
      <c r="A469" s="165"/>
      <c r="B469" s="81" t="s">
        <v>1744</v>
      </c>
      <c r="C469" s="81" t="s">
        <v>1824</v>
      </c>
      <c r="D469" s="81" t="s">
        <v>1825</v>
      </c>
      <c r="E469" s="164">
        <v>96</v>
      </c>
      <c r="F469" s="81" t="s">
        <v>1747</v>
      </c>
      <c r="G469" s="19" t="s">
        <v>1747</v>
      </c>
      <c r="H469" s="164" t="s">
        <v>1747</v>
      </c>
      <c r="I469" s="81" t="s">
        <v>1826</v>
      </c>
      <c r="J469" s="81">
        <v>2</v>
      </c>
    </row>
    <row r="470" ht="89.25" spans="1:10">
      <c r="A470" s="165"/>
      <c r="B470" s="81" t="s">
        <v>1744</v>
      </c>
      <c r="C470" s="81" t="s">
        <v>1827</v>
      </c>
      <c r="D470" s="81" t="s">
        <v>1828</v>
      </c>
      <c r="E470" s="164">
        <v>90</v>
      </c>
      <c r="F470" s="81" t="s">
        <v>1747</v>
      </c>
      <c r="G470" s="19" t="s">
        <v>1747</v>
      </c>
      <c r="H470" s="164" t="s">
        <v>1747</v>
      </c>
      <c r="I470" s="81" t="s">
        <v>259</v>
      </c>
      <c r="J470" s="81">
        <v>2</v>
      </c>
    </row>
    <row r="471" ht="89.25" spans="1:10">
      <c r="A471" s="165"/>
      <c r="B471" s="81" t="s">
        <v>1744</v>
      </c>
      <c r="C471" s="81" t="s">
        <v>1829</v>
      </c>
      <c r="D471" s="81" t="s">
        <v>1830</v>
      </c>
      <c r="E471" s="164">
        <v>100</v>
      </c>
      <c r="F471" s="81" t="s">
        <v>1747</v>
      </c>
      <c r="G471" s="19" t="s">
        <v>1747</v>
      </c>
      <c r="H471" s="164" t="s">
        <v>1747</v>
      </c>
      <c r="I471" s="81" t="s">
        <v>1831</v>
      </c>
      <c r="J471" s="81">
        <v>2</v>
      </c>
    </row>
    <row r="472" ht="102" spans="1:10">
      <c r="A472" s="165"/>
      <c r="B472" s="81" t="s">
        <v>1744</v>
      </c>
      <c r="C472" s="81" t="s">
        <v>1832</v>
      </c>
      <c r="D472" s="81" t="s">
        <v>1833</v>
      </c>
      <c r="E472" s="164">
        <v>12.68</v>
      </c>
      <c r="F472" s="81" t="s">
        <v>1834</v>
      </c>
      <c r="G472" s="19" t="s">
        <v>1790</v>
      </c>
      <c r="H472" s="164">
        <v>12.68</v>
      </c>
      <c r="I472" s="81" t="s">
        <v>1835</v>
      </c>
      <c r="J472" s="81">
        <v>1</v>
      </c>
    </row>
    <row r="473" ht="114.75" spans="1:10">
      <c r="A473" s="165"/>
      <c r="B473" s="81" t="s">
        <v>1744</v>
      </c>
      <c r="C473" s="81" t="s">
        <v>1836</v>
      </c>
      <c r="D473" s="81" t="s">
        <v>1837</v>
      </c>
      <c r="E473" s="164">
        <v>28.32</v>
      </c>
      <c r="F473" s="81" t="s">
        <v>1838</v>
      </c>
      <c r="G473" s="19" t="s">
        <v>1839</v>
      </c>
      <c r="H473" s="164">
        <v>28.32</v>
      </c>
      <c r="I473" s="81" t="s">
        <v>1840</v>
      </c>
      <c r="J473" s="81">
        <v>1</v>
      </c>
    </row>
    <row r="474" ht="89.25" spans="1:10">
      <c r="A474" s="165"/>
      <c r="B474" s="81" t="s">
        <v>1744</v>
      </c>
      <c r="C474" s="81" t="s">
        <v>1841</v>
      </c>
      <c r="D474" s="81" t="s">
        <v>1842</v>
      </c>
      <c r="E474" s="164">
        <v>10.8</v>
      </c>
      <c r="F474" s="81" t="s">
        <v>1843</v>
      </c>
      <c r="G474" s="19" t="s">
        <v>1844</v>
      </c>
      <c r="H474" s="164">
        <v>10.8</v>
      </c>
      <c r="I474" s="81" t="s">
        <v>1845</v>
      </c>
      <c r="J474" s="81">
        <v>1</v>
      </c>
    </row>
    <row r="475" ht="51" spans="1:10">
      <c r="A475" s="165"/>
      <c r="B475" s="81" t="s">
        <v>1744</v>
      </c>
      <c r="C475" s="81" t="s">
        <v>1846</v>
      </c>
      <c r="D475" s="81" t="s">
        <v>1847</v>
      </c>
      <c r="E475" s="164">
        <v>70</v>
      </c>
      <c r="F475" s="81" t="s">
        <v>1747</v>
      </c>
      <c r="G475" s="19" t="s">
        <v>1747</v>
      </c>
      <c r="H475" s="164" t="s">
        <v>1747</v>
      </c>
      <c r="I475" s="81" t="s">
        <v>1848</v>
      </c>
      <c r="J475" s="81">
        <v>2</v>
      </c>
    </row>
    <row r="476" ht="140.25" spans="1:10">
      <c r="A476" s="165"/>
      <c r="B476" s="81" t="s">
        <v>1744</v>
      </c>
      <c r="C476" s="81" t="s">
        <v>1849</v>
      </c>
      <c r="D476" s="81" t="s">
        <v>1850</v>
      </c>
      <c r="E476" s="164">
        <v>41.7</v>
      </c>
      <c r="F476" s="81" t="s">
        <v>1851</v>
      </c>
      <c r="G476" s="19" t="s">
        <v>679</v>
      </c>
      <c r="H476" s="164">
        <v>41.7</v>
      </c>
      <c r="I476" s="81" t="s">
        <v>234</v>
      </c>
      <c r="J476" s="81">
        <v>1</v>
      </c>
    </row>
    <row r="477" ht="51" spans="1:10">
      <c r="A477" s="165"/>
      <c r="B477" s="81" t="s">
        <v>1744</v>
      </c>
      <c r="C477" s="81" t="s">
        <v>1852</v>
      </c>
      <c r="D477" s="81" t="s">
        <v>1805</v>
      </c>
      <c r="E477" s="164">
        <v>39.98</v>
      </c>
      <c r="F477" s="81" t="s">
        <v>1853</v>
      </c>
      <c r="G477" s="19" t="s">
        <v>1807</v>
      </c>
      <c r="H477" s="164">
        <v>39.98</v>
      </c>
      <c r="I477" s="81" t="s">
        <v>1808</v>
      </c>
      <c r="J477" s="81">
        <v>1</v>
      </c>
    </row>
    <row r="478" ht="267.75" spans="1:10">
      <c r="A478" s="165"/>
      <c r="B478" s="81" t="s">
        <v>1744</v>
      </c>
      <c r="C478" s="81" t="s">
        <v>1854</v>
      </c>
      <c r="D478" s="81" t="s">
        <v>1855</v>
      </c>
      <c r="E478" s="164">
        <v>20</v>
      </c>
      <c r="F478" s="81" t="s">
        <v>1856</v>
      </c>
      <c r="G478" s="19" t="s">
        <v>682</v>
      </c>
      <c r="H478" s="164">
        <v>20</v>
      </c>
      <c r="I478" s="81" t="s">
        <v>1835</v>
      </c>
      <c r="J478" s="81">
        <v>1</v>
      </c>
    </row>
    <row r="479" ht="63.75" spans="1:10">
      <c r="A479" s="165"/>
      <c r="B479" s="81" t="s">
        <v>1744</v>
      </c>
      <c r="C479" s="81" t="s">
        <v>1857</v>
      </c>
      <c r="D479" s="81" t="s">
        <v>1746</v>
      </c>
      <c r="E479" s="164">
        <v>199.99</v>
      </c>
      <c r="F479" s="81" t="s">
        <v>1747</v>
      </c>
      <c r="G479" s="19" t="s">
        <v>1747</v>
      </c>
      <c r="H479" s="164" t="s">
        <v>1747</v>
      </c>
      <c r="I479" s="81" t="s">
        <v>1858</v>
      </c>
      <c r="J479" s="81">
        <v>2</v>
      </c>
    </row>
    <row r="480" ht="195" spans="2:10">
      <c r="B480" s="166" t="s">
        <v>1859</v>
      </c>
      <c r="C480" s="167" t="s">
        <v>1860</v>
      </c>
      <c r="D480" s="168" t="s">
        <v>1861</v>
      </c>
      <c r="E480" s="169">
        <v>49725</v>
      </c>
      <c r="F480" s="169" t="s">
        <v>1862</v>
      </c>
      <c r="G480" s="170" t="s">
        <v>1863</v>
      </c>
      <c r="H480" s="169">
        <v>49725</v>
      </c>
      <c r="I480" s="171">
        <v>325</v>
      </c>
      <c r="J480" s="176">
        <v>1</v>
      </c>
    </row>
    <row r="481" ht="195" spans="2:10">
      <c r="B481" s="166" t="s">
        <v>1859</v>
      </c>
      <c r="C481" s="167" t="s">
        <v>1864</v>
      </c>
      <c r="D481" s="171" t="s">
        <v>1865</v>
      </c>
      <c r="E481" s="169">
        <v>17325</v>
      </c>
      <c r="F481" s="169" t="s">
        <v>1866</v>
      </c>
      <c r="G481" s="172" t="s">
        <v>1867</v>
      </c>
      <c r="H481" s="169">
        <v>17325</v>
      </c>
      <c r="I481" s="171">
        <v>1</v>
      </c>
      <c r="J481" s="176">
        <v>1</v>
      </c>
    </row>
    <row r="482" ht="195" spans="2:10">
      <c r="B482" s="166" t="s">
        <v>1859</v>
      </c>
      <c r="C482" s="167" t="s">
        <v>1868</v>
      </c>
      <c r="D482" s="171" t="s">
        <v>1869</v>
      </c>
      <c r="E482" s="169">
        <v>35392.79</v>
      </c>
      <c r="F482" s="169" t="s">
        <v>1870</v>
      </c>
      <c r="G482" s="172" t="s">
        <v>1871</v>
      </c>
      <c r="H482" s="169">
        <v>35392.79</v>
      </c>
      <c r="I482" s="171">
        <v>1</v>
      </c>
      <c r="J482" s="176">
        <v>1</v>
      </c>
    </row>
    <row r="483" ht="195" spans="2:10">
      <c r="B483" s="166" t="s">
        <v>1859</v>
      </c>
      <c r="C483" s="167" t="s">
        <v>1872</v>
      </c>
      <c r="D483" s="171" t="s">
        <v>1873</v>
      </c>
      <c r="E483" s="169">
        <v>93000</v>
      </c>
      <c r="F483" s="169" t="s">
        <v>1874</v>
      </c>
      <c r="G483" s="172" t="s">
        <v>1875</v>
      </c>
      <c r="H483" s="169">
        <v>93000</v>
      </c>
      <c r="I483" s="171">
        <v>1</v>
      </c>
      <c r="J483" s="176">
        <v>1</v>
      </c>
    </row>
    <row r="484" ht="195" spans="2:10">
      <c r="B484" s="166" t="s">
        <v>1859</v>
      </c>
      <c r="C484" s="167" t="s">
        <v>1876</v>
      </c>
      <c r="D484" s="171" t="s">
        <v>1877</v>
      </c>
      <c r="E484" s="169">
        <v>13600</v>
      </c>
      <c r="F484" s="169" t="s">
        <v>1878</v>
      </c>
      <c r="G484" s="172" t="s">
        <v>747</v>
      </c>
      <c r="H484" s="169">
        <v>13600</v>
      </c>
      <c r="I484" s="171">
        <v>1</v>
      </c>
      <c r="J484" s="176">
        <v>1</v>
      </c>
    </row>
    <row r="485" ht="195" spans="2:10">
      <c r="B485" s="166" t="s">
        <v>1859</v>
      </c>
      <c r="C485" s="167" t="s">
        <v>1879</v>
      </c>
      <c r="D485" s="171" t="s">
        <v>1880</v>
      </c>
      <c r="E485" s="169">
        <v>27000</v>
      </c>
      <c r="F485" s="169" t="s">
        <v>1881</v>
      </c>
      <c r="G485" s="172" t="s">
        <v>1882</v>
      </c>
      <c r="H485" s="169">
        <v>27000</v>
      </c>
      <c r="I485" s="171">
        <v>1</v>
      </c>
      <c r="J485" s="176">
        <v>1</v>
      </c>
    </row>
    <row r="486" ht="195" spans="2:10">
      <c r="B486" s="166" t="s">
        <v>1859</v>
      </c>
      <c r="C486" s="167" t="s">
        <v>1883</v>
      </c>
      <c r="D486" s="171" t="s">
        <v>1884</v>
      </c>
      <c r="E486" s="169">
        <v>16880</v>
      </c>
      <c r="F486" s="169" t="s">
        <v>1885</v>
      </c>
      <c r="G486" s="172" t="s">
        <v>1886</v>
      </c>
      <c r="H486" s="169">
        <v>16880</v>
      </c>
      <c r="I486" s="171">
        <v>1</v>
      </c>
      <c r="J486" s="176">
        <v>1</v>
      </c>
    </row>
    <row r="487" ht="195" spans="2:10">
      <c r="B487" s="166" t="s">
        <v>1859</v>
      </c>
      <c r="C487" s="167" t="s">
        <v>1887</v>
      </c>
      <c r="D487" s="171" t="s">
        <v>1888</v>
      </c>
      <c r="E487" s="169">
        <v>19500</v>
      </c>
      <c r="F487" s="169" t="s">
        <v>1889</v>
      </c>
      <c r="G487" s="172" t="s">
        <v>1890</v>
      </c>
      <c r="H487" s="169">
        <v>19500</v>
      </c>
      <c r="I487" s="171">
        <v>1</v>
      </c>
      <c r="J487" s="176">
        <v>1</v>
      </c>
    </row>
    <row r="488" ht="195" spans="2:10">
      <c r="B488" s="166" t="s">
        <v>1891</v>
      </c>
      <c r="C488" s="167" t="s">
        <v>1892</v>
      </c>
      <c r="D488" s="171" t="s">
        <v>1893</v>
      </c>
      <c r="E488" s="169">
        <v>12000</v>
      </c>
      <c r="F488" s="169" t="s">
        <v>1894</v>
      </c>
      <c r="G488" s="172" t="s">
        <v>1871</v>
      </c>
      <c r="H488" s="169">
        <v>12000</v>
      </c>
      <c r="I488" s="171">
        <v>1</v>
      </c>
      <c r="J488" s="176">
        <v>1</v>
      </c>
    </row>
    <row r="489" ht="195" spans="2:10">
      <c r="B489" s="166" t="s">
        <v>1895</v>
      </c>
      <c r="C489" s="167" t="s">
        <v>1896</v>
      </c>
      <c r="D489" s="171" t="s">
        <v>1897</v>
      </c>
      <c r="E489" s="169">
        <v>13600</v>
      </c>
      <c r="F489" s="169" t="s">
        <v>1898</v>
      </c>
      <c r="G489" s="172" t="s">
        <v>747</v>
      </c>
      <c r="H489" s="169">
        <v>13600</v>
      </c>
      <c r="I489" s="171">
        <v>1</v>
      </c>
      <c r="J489" s="176">
        <v>1</v>
      </c>
    </row>
    <row r="490" ht="195" spans="2:10">
      <c r="B490" s="166" t="s">
        <v>1899</v>
      </c>
      <c r="C490" s="167" t="s">
        <v>1900</v>
      </c>
      <c r="D490" s="171" t="s">
        <v>1901</v>
      </c>
      <c r="E490" s="169">
        <v>44160</v>
      </c>
      <c r="F490" s="169" t="s">
        <v>1902</v>
      </c>
      <c r="G490" s="173" t="s">
        <v>1903</v>
      </c>
      <c r="H490" s="169">
        <v>44160</v>
      </c>
      <c r="I490" s="171">
        <v>1</v>
      </c>
      <c r="J490" s="176">
        <v>1</v>
      </c>
    </row>
    <row r="491" ht="195" spans="2:10">
      <c r="B491" s="166" t="s">
        <v>1904</v>
      </c>
      <c r="C491" s="167" t="s">
        <v>1905</v>
      </c>
      <c r="D491" s="171" t="s">
        <v>1865</v>
      </c>
      <c r="E491" s="169">
        <v>17325</v>
      </c>
      <c r="F491" s="169" t="s">
        <v>1906</v>
      </c>
      <c r="G491" s="173" t="s">
        <v>1867</v>
      </c>
      <c r="H491" s="169">
        <v>17325</v>
      </c>
      <c r="I491" s="171">
        <v>1</v>
      </c>
      <c r="J491" s="176">
        <v>1</v>
      </c>
    </row>
    <row r="494" spans="2:8">
      <c r="B494" s="174" t="s">
        <v>1907</v>
      </c>
      <c r="C494" s="174"/>
      <c r="D494" s="174"/>
      <c r="E494" s="174"/>
      <c r="F494" s="174" t="s">
        <v>1908</v>
      </c>
      <c r="G494" s="174"/>
      <c r="H494" s="174"/>
    </row>
    <row r="495" spans="2:8">
      <c r="B495" s="174"/>
      <c r="C495" s="174"/>
      <c r="D495" s="174"/>
      <c r="E495" s="174"/>
      <c r="F495" s="174" t="s">
        <v>1909</v>
      </c>
      <c r="G495" s="174"/>
      <c r="H495" s="174"/>
    </row>
    <row r="496" spans="2:8">
      <c r="B496" s="174"/>
      <c r="C496" s="174"/>
      <c r="D496" s="174"/>
      <c r="E496" s="174"/>
      <c r="F496" s="174"/>
      <c r="G496" s="174"/>
      <c r="H496" s="174"/>
    </row>
    <row r="500" spans="2:2">
      <c r="B500" s="2" t="s">
        <v>1910</v>
      </c>
    </row>
  </sheetData>
  <mergeCells count="33">
    <mergeCell ref="A1:J1"/>
    <mergeCell ref="F2:J2"/>
    <mergeCell ref="A3:J3"/>
    <mergeCell ref="A6:B6"/>
    <mergeCell ref="A7:B7"/>
    <mergeCell ref="F412:I412"/>
    <mergeCell ref="B200:B201"/>
    <mergeCell ref="C200:C201"/>
    <mergeCell ref="D200:D201"/>
    <mergeCell ref="E200:E201"/>
    <mergeCell ref="F200:F201"/>
    <mergeCell ref="F350:F351"/>
    <mergeCell ref="F352:F354"/>
    <mergeCell ref="F358:F359"/>
    <mergeCell ref="F360:F361"/>
    <mergeCell ref="F364:F365"/>
    <mergeCell ref="F366:F368"/>
    <mergeCell ref="G200:G201"/>
    <mergeCell ref="G350:G351"/>
    <mergeCell ref="G352:G354"/>
    <mergeCell ref="G358:G359"/>
    <mergeCell ref="G360:G361"/>
    <mergeCell ref="G364:G365"/>
    <mergeCell ref="G366:G368"/>
    <mergeCell ref="H200:H201"/>
    <mergeCell ref="H350:H351"/>
    <mergeCell ref="H352:H354"/>
    <mergeCell ref="H358:H359"/>
    <mergeCell ref="H360:H361"/>
    <mergeCell ref="H364:H365"/>
    <mergeCell ref="H366:H368"/>
    <mergeCell ref="I200:I201"/>
    <mergeCell ref="J200:J201"/>
  </mergeCells>
  <hyperlinks>
    <hyperlink ref="C168" r:id="rId3" display="=ГИПЕРССЫЛКА(&quot;https://my.zakupki.prom.ua/remote/dispatcher/state_purchase_view/34533359&quot;;&quot;UA-2022-01-27-007880-b&quot;)"/>
    <hyperlink ref="C169" r:id="rId4" display="=ГИПЕРССЫЛКА(&quot;https://my.zakupki.prom.ua/remote/dispatcher/state_purchase_view/34532969&quot;;&quot;UA-2022-01-27-007788-b&quot;)"/>
    <hyperlink ref="C170" r:id="rId5" display="=ГИПЕРССЫЛКА(&quot;https://my.zakupki.prom.ua/remote/dispatcher/state_purchase_view/34532441&quot;;&quot;UA-2022-01-27-007650-b&quot;)"/>
    <hyperlink ref="C171" r:id="rId6" display="=ГИПЕРССЫЛКА(&quot;https://my.zakupki.prom.ua/remote/dispatcher/state_purchase_view/34531829&quot;;&quot;UA-2022-01-27-007495-b&quot;)"/>
    <hyperlink ref="C172" r:id="rId7" display="=ГИПЕРССЫЛКА(&quot;https://my.zakupki.prom.ua/remote/dispatcher/state_purchase_view/34531484&quot;;&quot;UA-2022-01-27-007342-b&quot;)"/>
    <hyperlink ref="C173" r:id="rId8" display="=ГИПЕРССЫЛКА(&quot;https://my.zakupki.prom.ua/remote/dispatcher/state_purchase_view/34530755&quot;;&quot;UA-2022-01-27-007151-b&quot;)"/>
    <hyperlink ref="C174" r:id="rId9" display="=ГИПЕРССЫЛКА(&quot;https://my.zakupki.prom.ua/remote/dispatcher/state_purchase_view/34530164&quot;;&quot;UA-2022-01-27-007001-b&quot;)"/>
    <hyperlink ref="C175" r:id="rId10" display="=ГИПЕРССЫЛКА(&quot;https://my.zakupki.prom.ua/remote/dispatcher/state_purchase_view/34481182&quot;;&quot;UA-2022-01-26-009780-b&quot;)"/>
    <hyperlink ref="C176" r:id="rId11" display="=ГИПЕРССЫЛКА(&quot;https://my.zakupki.prom.ua/remote/dispatcher/state_purchase_view/34342032&quot;;&quot;UA-2022-01-24-002535-b&quot;)"/>
    <hyperlink ref="C177" r:id="rId12" display="=ГИПЕРССЫЛКА(&quot;https://my.zakupki.prom.ua/remote/dispatcher/state_purchase_view/34285995&quot;;&quot;UA-2022-01-21-003813-b&quot;)"/>
    <hyperlink ref="C178" r:id="rId13" display="=ГИПЕРССЫЛКА(&quot;https://my.zakupki.prom.ua/remote/dispatcher/state_purchase_view/34237017&quot;;&quot;UA-2022-01-20-002142-b&quot;)"/>
    <hyperlink ref="C179" r:id="rId14" display="=ГИПЕРССЫЛКА(&quot;https://my.zakupki.prom.ua/remote/dispatcher/state_purchase_view/34182854&quot;;&quot;UA-2022-01-19-000301-a&quot;)"/>
    <hyperlink ref="C180" r:id="rId15" display="=ГИПЕРССЫЛКА(&quot;https://my.zakupki.prom.ua/remote/dispatcher/state_purchase_view/34087741&quot;;&quot;UA-2022-01-14-004092-a&quot;)"/>
    <hyperlink ref="C181" r:id="rId16" display="=ГИПЕРССЫЛКА(&quot;https://my.zakupki.prom.ua/remote/dispatcher/state_purchase_view/34074173&quot;;&quot;UA-2022-01-14-000758-a&quot;)"/>
    <hyperlink ref="C182" r:id="rId17" display="=ГИПЕРССЫЛКА(&quot;https://my.zakupki.prom.ua/remote/dispatcher/state_purchase_view/34050386&quot;;&quot;UA-2022-01-13-002035-a&quot;)"/>
    <hyperlink ref="C183" r:id="rId18" display="=ГИПЕРССЫЛКА(&quot;https://my.zakupki.prom.ua/remote/dispatcher/state_purchase_view/34049269&quot;;&quot;UA-2022-01-13-001805-a&quot;)"/>
    <hyperlink ref="C184" r:id="rId19" display="=ГИПЕРССЫЛКА(&quot;https://my.zakupki.prom.ua/remote/dispatcher/state_purchase_view/34049142&quot;;&quot;UA-2022-01-13-001767-a&quot;)"/>
    <hyperlink ref="C185" r:id="rId20" display="=ГИПЕРССЫЛКА(&quot;https://my.zakupki.prom.ua/remote/dispatcher/state_purchase_view/34043940&quot;;&quot;UA-2022-01-13-000504-a&quot;)"/>
    <hyperlink ref="C186" r:id="rId20" display="=ГИПЕРССЫЛКА(&quot;https://my.zakupki.prom.ua/remote/dispatcher/state_purchase_view/34043940&quot;;&quot;UA-2022-01-13-000504-a&quot;)"/>
    <hyperlink ref="D263" r:id="rId21" display="Послуга по обслуговуванню комп’ютерної програми обліку &quot;Ареал-Облік&quot;, ДК 021:2015:72260000-5 Послуги, пов’язані з програмним забезпеченням"/>
    <hyperlink ref="D261" r:id="rId22" display="Послуги з перевезення автомобільним транспортом спортсменів-інструкторів з виду спорту та тренерського складу до місця проведення змагань та у зворотному напрямуДК 021:2015: 60140000-1 Нерегулярні пасажирські перевезення"/>
    <hyperlink ref="D271" r:id="rId23" display="Хлор рідкий в контейнерах                                                  ДК 021:2015: 24310000-0: Основні неорганічні хімічні речовини"/>
    <hyperlink ref="D270" r:id="rId24" display="Гіпохлорит натрію марки Б                                                      ДК 021:2015: 24310000-0: Основні неорганічні хімічні речовини"/>
    <hyperlink ref="D273" r:id="rId24" display="Обов`язкове страхування цивільно-правової відповідальності власників наземних транспортних засобів                                                             ДК 021:2015: 66510000-8: Страхові послуги"/>
    <hyperlink ref="D274" r:id="rId24" display="Послуги з перевірки технічного стану технологічних транспортних засобів                                                             ДК 021:2015: 66510000-8: Страхові послуги"/>
    <hyperlink ref="D275" r:id="rId24" display="Послуги фінансового лізингу на придбання - екскаватора-навантажувача                                                             ДК 021:2015: 66110000-4: Банківські послуги"/>
    <hyperlink ref="D276" r:id="rId24" display="Технічне приймання вузлів обліку холодної води                                                      ДК 021:2015: 50410000-2: Послуги з ремонту і технічного обслуговування вимірювальних, випробувальних і контрольних приладів"/>
    <hyperlink ref="D277" r:id="rId24" display="Послуги з передачі коротких повідомлень (СМС)                                                     ДК 021:2015: 64210000-1: Послуги телефонного зв’язку та передачі даних"/>
    <hyperlink ref="D278" r:id="rId24" display="Послуги з технічного обслуговування реєстраторів розрахункових операцій                                                                                                  ДК 021:2015: 50310000-1 Технічне обслуговування і ремонт офісної техніки матеріали різні"/>
    <hyperlink ref="D279" r:id="rId24" display="Послуги з прийому та захоронення відходів                                                                                                  ДК 021:2015: 90510000-5 Утилізація/видалення сміття та поводження зі сміттям матеріали різні"/>
    <hyperlink ref="D280" r:id="rId24" display="Газ нафтовий скраплений                                                                                                  ДК 021:2015: 09120000-6  Газове паливо"/>
    <hyperlink ref="D281" r:id="rId24" display="Послуги, пов’язані з базами даних                                                                                                  ДК 021:2015: 72320000-4 Послуги, пов’язані з базами даних матеріали різні"/>
    <hyperlink ref="D282" r:id="rId24" display="Послуги, пов’язані з діловою сферою                                                                                                  ДК 021:2015: 79990000-0 Різні послуги, пов’язані з діловою сферою"/>
    <hyperlink ref="D283" r:id="rId24" display="Газ нафтовий скраплений                                                                                                  ДК 021:2015: 09120000-6: Газове паливо"/>
    <hyperlink ref="D284" r:id="rId24" display="Бензин А-92, бензин А-95, дизельне паливо                                                                                                  ДК 021:2015: 09130000-9: Нафта і дистиляти"/>
    <hyperlink ref="D285" r:id="rId24" display="Продукти харчування                                                                                                 ДК 021:2015: 15130000-8 М’ясопродукти"/>
    <hyperlink ref="D286" r:id="rId24" display="Послуги з формування, друку та доставки платіжних документів (квитанцій) багатоквартирного сектору                                                                                                 ДК 021:2015: 79820000-8 Послуги, пов’язані з друком"/>
    <hyperlink ref="D287" r:id="rId24" display="Послуги з формування, друку та доставки платіжних документів (квитанцій) приватного сектору                                                                                               ДК 021:2015: 79820000-8 Послуги, пов’язані з друком"/>
    <hyperlink ref="D288" r:id="rId24" display="Сантехнічні вироби та інший товар                                                                                                 ДК 021:2015: 44410000-7 Вироби для ванної кімнати та кухні"/>
    <hyperlink ref="D289" r:id="rId24" display="Господарчі товари та інший товар                                                                                                 ДК 021:2015: 44510000-8 Знаряддя"/>
    <hyperlink ref="D290" r:id="rId24" display="Мітли, щітки та інше господарське приладдя                                                                                                 ДК 021:2015: 39220000-0: Кухонне приладдя, товари для дому та господарства і приладдя для закладів громадського харчування"/>
    <hyperlink ref="D291" r:id="rId24" display="Послуги з організації та здійсненню аварійно-рятувального обслуговування об’єкту                                                                                                 ДК 021:2015: 75250000-3 Послуги пожежних і рятувальних служб "/>
    <hyperlink ref="D292" r:id="rId24" display="Послуги з навчання з питань охорони праці та промислової безпеки                                                                                                ДК 021:2015: 80510000-2 Послуги з професійної підготовки спеціалістів"/>
    <hyperlink ref="D293" r:id="rId24" display="Участь в Українській асоціації підприємств водопровідно-каналізаційного господарства &quot;УКРВОДОКАНАЛЕКОЛОГІЯ&quot;                                                                                                ДК 021:2015: 98130000-3 Послуги різних членських організацій"/>
    <hyperlink ref="D294" r:id="rId24" display="Замки, ключі та петлі                                                                                               ДК 021:2015: 44520000-1 Замки, ключі та петлі"/>
    <hyperlink ref="D295" r:id="rId24" display="Послуиг з прибирання льоду на окремих ділянках вулиць м. Краматорська, в тому числі шляхом розсипання протиожеледних матеріалів                                                                                              ДК 021:2015:  90630000-2 Послуги з прибирання льоду"/>
    <hyperlink ref="D296" r:id="rId24" display="Послуги з ремонту і технічного обслуговування комп’ютерної техніки, заправки та регенерації картриджів, ремонту принтерів                                                                                             ДК 021:2015:  50320000-4 Послуги з ремонту і технічного обслуговування персональних комп’ютерів"/>
    <hyperlink ref="D297" r:id="rId24" display="Послуги з ремонту і технічного обслуговування комп’ютерної техніки, заправки та регенерації картриджів, ремонту принтерів                                                                                             ДК 021:2015:  50320000-4 Послуги з ремонту і технічного обслуговування персональних комп’ютерів"/>
    <hyperlink ref="D306" r:id="rId25" display="Табличка рит.на хрести(металева) (код ДК 021:2015 39270000-5 Вироби релігійного призначення)"/>
    <hyperlink ref="D307" r:id="rId26" display="Розробка проекту землеустрою (код ДК 021 2015 71320000-7 Послуги з інженерного проектування)"/>
    <hyperlink ref="D308" r:id="rId27" display="Послуги з поводження з твердими побутовими відходами (код ДК 021:2015 90510000-5 Утилізація/видалення сміття та поводження зі сміттям)"/>
    <hyperlink ref="D309" r:id="rId28" display="Труна 6 комбінована, труна 6 лакована (код ДК 021:2015 39290000-1 Фурнітура різна)"/>
    <hyperlink ref="D310" r:id="rId29" display="Тканина (код ДК 021:2015 19210000-1 Натуральні тканини (Синтетичні тканини(код ДК 021:2015 19211000-8), схожі на Атлас, Велюр-штора, Стрейч-велюр, Шовк (надалі-Тканина)."/>
    <hyperlink ref="D311" r:id="rId30" display="Труни лаковані (код ДК 021:2015 44220000-8 Столярні вироби)."/>
    <hyperlink ref="D312" r:id="rId31" display="Виконання послуг по обслуговуванню комп'ютерної програми обліку &quot;Ареал-облік&quot; (код ДК 021:2015 72260000-5 Послуги, пов’язані з програмним забезпеченням)"/>
    <hyperlink ref="D313" r:id="rId32" display="Труни комбіновані (код ДК 021:2015 44190000-8 Конструкційні матеріали різні)"/>
    <hyperlink ref="D314" r:id="rId33" display="Хрести дерев'яні (код ДК 021:2015 44110000-4 Конструкційні матеріали)."/>
    <hyperlink ref="D315" r:id="rId34" display="Штучні квіти, стрічка(код ДК 021:2015 39560000-5 Текстильні вироби різні)."/>
    <hyperlink ref="D316" r:id="rId35" display="Каркаси вінків та корзин (ДК 021:2015 44310000-6 Вироби з дроту)."/>
    <hyperlink ref="D317" r:id="rId36" display="Бензин А-92,дизельне паливо (код ДК 021:2015 09130000-9 Нафта і дистиляти)"/>
  </hyperlinks>
  <pageMargins left="0.196527777777778" right="0.196527777777778" top="0.157638888888889" bottom="0.118055555555556" header="0.510416666666667" footer="0.510416666666667"/>
  <pageSetup paperSize="9" firstPageNumber="0" orientation="landscape" useFirstPageNumber="1" horizontalDpi="3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cols>
    <col min="1" max="1025" width="8.57142857142857"/>
  </cols>
  <sheetData/>
  <pageMargins left="0.699305555555556" right="0.699305555555556" top="0.75" bottom="0.75" header="0.510416666666667" footer="0.510416666666667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42</cp:revision>
  <dcterms:created xsi:type="dcterms:W3CDTF">2016-06-30T12:02:00Z</dcterms:created>
  <cp:lastPrinted>2016-07-20T13:27:00Z</cp:lastPrinted>
  <dcterms:modified xsi:type="dcterms:W3CDTF">2022-02-11T13:04:28Z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1049-11.2.0.10463</vt:lpwstr>
  </property>
  <property fmtid="{D5CDD505-2E9C-101B-9397-08002B2CF9AE}" pid="9" name="KSOReadingLayout">
    <vt:bool>false</vt:bool>
  </property>
  <property fmtid="{D5CDD505-2E9C-101B-9397-08002B2CF9AE}" pid="10" name="ICV">
    <vt:lpwstr>DE22F1532BF84CCDA79D48E853A59006</vt:lpwstr>
  </property>
</Properties>
</file>